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K:\Kostas\ΕΠΟΜΕΝΗ ΠΠ 2021-2027\ΣΣ ΚΑΠ 2023-2027\ΠΡΟΣΚΛΗΣΗ ΔΗΜΟΣΙΩΝ ΕΡΓΩΝ\ΕΝΔΙΑΜΕΣΑ ΚΕΙΜΕΝΑ\ΣΥΝΗΜΜΕΝΑ ΠΡΟΣΚΛΗΣΗΣ\"/>
    </mc:Choice>
  </mc:AlternateContent>
  <xr:revisionPtr revIDLastSave="0" documentId="13_ncr:1_{6E37BE10-59D2-4A85-9E7D-D6C90EDC1CFA}" xr6:coauthVersionLast="47" xr6:coauthVersionMax="47" xr10:uidLastSave="{00000000-0000-0000-0000-000000000000}"/>
  <bookViews>
    <workbookView xWindow="-120" yWindow="-120" windowWidth="29040" windowHeight="15720" tabRatio="801" firstSheet="1" activeTab="6" xr2:uid="{00000000-000D-0000-FFFF-FFFF00000000}"/>
  </bookViews>
  <sheets>
    <sheet name="ΤΙΜΕΣ ΑΠΛΟΠΟΙΗΜΕΝΟΥ ΚΟΣΤΟΥΣ" sheetId="3" r:id="rId1"/>
    <sheet name="Π1. ΣΥΝΟΛ ΠΡΟΫΠ ΧΔΣ" sheetId="4" r:id="rId2"/>
    <sheet name="Π2. ΑΝΑΛ ΚΤΙΡΙΑΚΑ ΧΔΣ" sheetId="2" r:id="rId3"/>
    <sheet name="Π.3 ΑΝΑΛΥΤ.ΠΕΡΙΒ.ΧΩΡ.ΧΔΣ" sheetId="10" r:id="rId4"/>
    <sheet name="Π.4 ΕΚΔΗΛΩΣΕΙΣ" sheetId="5" r:id="rId5"/>
    <sheet name="Π.5 ΜΕΛΕΤΗΣ ΔΗΜ. ΣΥΜΒΑΣΗΣ" sheetId="11" r:id="rId6"/>
    <sheet name="Δ.5.1 ΣΥΓΚΕΝΤΡΩΤΙΚΟΣ" sheetId="1" r:id="rId7"/>
  </sheets>
  <definedNames>
    <definedName name="_Hlk193449644" localSheetId="6">'Δ.5.1 ΣΥΓΚΕΝΤΡΩΤΙΚΟΣ'!$A$35</definedName>
    <definedName name="_xlnm.Print_Titles" localSheetId="6">'Δ.5.1 ΣΥΓΚΕΝΤΡΩΤΙΚΟΣ'!$17:$18</definedName>
    <definedName name="_xlnm.Print_Titles" localSheetId="1">'Π1. ΣΥΝΟΛ ΠΡΟΫΠ ΧΔΣ'!$16:$16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4" l="1"/>
  <c r="C17" i="3"/>
  <c r="C43" i="3"/>
  <c r="C42" i="3"/>
  <c r="C41" i="3"/>
  <c r="C40" i="3"/>
  <c r="C39" i="3"/>
  <c r="C38" i="3"/>
  <c r="C36" i="3"/>
  <c r="C35" i="3"/>
  <c r="C34" i="3"/>
  <c r="C33" i="3"/>
  <c r="C32" i="3"/>
  <c r="C31" i="3"/>
  <c r="C30" i="3"/>
  <c r="C29" i="3"/>
  <c r="C28" i="3"/>
  <c r="C23" i="3"/>
  <c r="C22" i="3"/>
  <c r="C21" i="3"/>
  <c r="G21" i="3" s="1"/>
  <c r="K21" i="3" s="1"/>
  <c r="C19" i="3"/>
  <c r="G19" i="3" s="1"/>
  <c r="C18" i="3"/>
  <c r="G18" i="3" s="1"/>
  <c r="K18" i="3" s="1"/>
  <c r="G23" i="3" l="1"/>
  <c r="K23" i="3" s="1"/>
  <c r="G22" i="3"/>
  <c r="K22" i="3" s="1"/>
  <c r="G17" i="3"/>
  <c r="K17" i="3" s="1"/>
  <c r="K19" i="3"/>
  <c r="F17" i="3"/>
  <c r="F18" i="4"/>
  <c r="G18" i="4" s="1"/>
  <c r="F36" i="4"/>
  <c r="G36" i="4" s="1"/>
  <c r="H36" i="4" s="1"/>
  <c r="F30" i="4"/>
  <c r="G30" i="4" s="1"/>
  <c r="F21" i="4"/>
  <c r="G21" i="4" s="1"/>
  <c r="H21" i="4" s="1"/>
  <c r="F22" i="4"/>
  <c r="G22" i="4" s="1"/>
  <c r="F23" i="4"/>
  <c r="G23" i="4" s="1"/>
  <c r="F24" i="4"/>
  <c r="G24" i="4" s="1"/>
  <c r="H24" i="4" s="1"/>
  <c r="F25" i="4"/>
  <c r="G25" i="4" s="1"/>
  <c r="H25" i="4" s="1"/>
  <c r="F26" i="4"/>
  <c r="G26" i="4" s="1"/>
  <c r="H26" i="4" s="1"/>
  <c r="F27" i="4"/>
  <c r="G27" i="4" s="1"/>
  <c r="H27" i="4" s="1"/>
  <c r="F28" i="4"/>
  <c r="G28" i="4" s="1"/>
  <c r="H28" i="4" s="1"/>
  <c r="F29" i="4"/>
  <c r="G29" i="4" s="1"/>
  <c r="H29" i="4" s="1"/>
  <c r="F35" i="3"/>
  <c r="F32" i="3"/>
  <c r="F31" i="3"/>
  <c r="F20" i="5"/>
  <c r="G20" i="5" s="1"/>
  <c r="H20" i="5" s="1"/>
  <c r="F21" i="5"/>
  <c r="G21" i="5" s="1"/>
  <c r="F22" i="5"/>
  <c r="G22" i="5"/>
  <c r="F23" i="5"/>
  <c r="G23" i="5" s="1"/>
  <c r="F24" i="5"/>
  <c r="G24" i="5"/>
  <c r="I18" i="5"/>
  <c r="F33" i="3"/>
  <c r="F34" i="3"/>
  <c r="F36" i="3"/>
  <c r="C59" i="2"/>
  <c r="E58" i="2"/>
  <c r="E57" i="2"/>
  <c r="E56" i="2"/>
  <c r="E55" i="2"/>
  <c r="E54" i="2"/>
  <c r="E53" i="2"/>
  <c r="E52" i="2"/>
  <c r="E51" i="2"/>
  <c r="E50" i="2"/>
  <c r="E49" i="2"/>
  <c r="E48" i="2"/>
  <c r="E47" i="2"/>
  <c r="E46" i="2"/>
  <c r="E45" i="2"/>
  <c r="E44" i="2"/>
  <c r="E42" i="2"/>
  <c r="E41" i="2"/>
  <c r="E20" i="2"/>
  <c r="F41" i="3"/>
  <c r="F42" i="3"/>
  <c r="F43" i="3"/>
  <c r="D22" i="3"/>
  <c r="E22" i="3"/>
  <c r="F22" i="3"/>
  <c r="D23" i="3"/>
  <c r="E23" i="3"/>
  <c r="F23" i="3"/>
  <c r="F21" i="3"/>
  <c r="E21" i="3"/>
  <c r="D21" i="3"/>
  <c r="F18" i="3"/>
  <c r="F19" i="3"/>
  <c r="D18" i="3"/>
  <c r="D19" i="3"/>
  <c r="D17" i="3"/>
  <c r="E18" i="3"/>
  <c r="E19" i="3"/>
  <c r="E17" i="3"/>
  <c r="F27" i="10"/>
  <c r="G27" i="10" s="1"/>
  <c r="H27" i="10" s="1"/>
  <c r="F26" i="10"/>
  <c r="G26" i="10" s="1"/>
  <c r="H26" i="10" s="1"/>
  <c r="F25" i="10"/>
  <c r="G25" i="10" s="1"/>
  <c r="H25" i="10" s="1"/>
  <c r="F24" i="10"/>
  <c r="G24" i="10" s="1"/>
  <c r="H24" i="10" s="1"/>
  <c r="F23" i="10"/>
  <c r="G23" i="10" s="1"/>
  <c r="H23" i="10" s="1"/>
  <c r="F22" i="10"/>
  <c r="G22" i="10" s="1"/>
  <c r="H22" i="10" s="1"/>
  <c r="F21" i="10"/>
  <c r="G21" i="10" s="1"/>
  <c r="H21" i="10" s="1"/>
  <c r="F20" i="10"/>
  <c r="G20" i="10" s="1"/>
  <c r="H20" i="10" s="1"/>
  <c r="F19" i="10"/>
  <c r="G19" i="10" s="1"/>
  <c r="H19" i="10" s="1"/>
  <c r="F18" i="10"/>
  <c r="G18" i="10" s="1"/>
  <c r="H18" i="10" s="1"/>
  <c r="F17" i="10"/>
  <c r="G17" i="10" s="1"/>
  <c r="H17" i="10" s="1"/>
  <c r="C38" i="2"/>
  <c r="E21" i="2"/>
  <c r="E23" i="2"/>
  <c r="E24" i="2"/>
  <c r="E25" i="2"/>
  <c r="E26" i="2"/>
  <c r="E27" i="2"/>
  <c r="E28" i="2"/>
  <c r="E29" i="2"/>
  <c r="E30" i="2"/>
  <c r="E31" i="2"/>
  <c r="E32" i="2"/>
  <c r="E33" i="2"/>
  <c r="E34" i="2"/>
  <c r="E35" i="2"/>
  <c r="E36" i="2"/>
  <c r="E37" i="2"/>
  <c r="I44" i="4"/>
  <c r="I38" i="4"/>
  <c r="I31" i="4"/>
  <c r="F20" i="4"/>
  <c r="G20" i="4" s="1"/>
  <c r="F19" i="4"/>
  <c r="G19" i="4" s="1"/>
  <c r="H19" i="4" s="1"/>
  <c r="F19" i="5"/>
  <c r="G19" i="5" s="1"/>
  <c r="H19" i="5" s="1"/>
  <c r="F25" i="5"/>
  <c r="F48" i="4"/>
  <c r="F49" i="4"/>
  <c r="G49" i="4" s="1"/>
  <c r="F56" i="4"/>
  <c r="F55" i="4"/>
  <c r="G55" i="4" s="1"/>
  <c r="F54" i="4"/>
  <c r="G54" i="4" s="1"/>
  <c r="F53" i="4"/>
  <c r="G53" i="4" s="1"/>
  <c r="F52" i="4"/>
  <c r="F51" i="4"/>
  <c r="G51" i="4" s="1"/>
  <c r="F64" i="4"/>
  <c r="G64" i="4" s="1"/>
  <c r="F63" i="4"/>
  <c r="F62" i="4"/>
  <c r="G62" i="4" s="1"/>
  <c r="F61" i="4"/>
  <c r="F60" i="4"/>
  <c r="G60" i="4" s="1"/>
  <c r="F59" i="4"/>
  <c r="F47" i="4"/>
  <c r="G47" i="4" s="1"/>
  <c r="F46" i="4"/>
  <c r="F45" i="4"/>
  <c r="F43" i="4"/>
  <c r="G43" i="4" s="1"/>
  <c r="F42" i="4"/>
  <c r="G42" i="4" s="1"/>
  <c r="F41" i="4"/>
  <c r="F40" i="4"/>
  <c r="G40" i="4" s="1"/>
  <c r="F39" i="4"/>
  <c r="G39" i="4" s="1"/>
  <c r="F37" i="4"/>
  <c r="F35" i="4"/>
  <c r="G35" i="4" s="1"/>
  <c r="F34" i="4"/>
  <c r="F33" i="4"/>
  <c r="G33" i="4" s="1"/>
  <c r="F32" i="4"/>
  <c r="F57" i="4"/>
  <c r="G57" i="4" s="1"/>
  <c r="I57" i="4" s="1"/>
  <c r="H24" i="5" l="1"/>
  <c r="J17" i="3"/>
  <c r="I17" i="3"/>
  <c r="H17" i="3"/>
  <c r="H22" i="5"/>
  <c r="G18" i="5"/>
  <c r="F18" i="5"/>
  <c r="J18" i="3"/>
  <c r="J21" i="3"/>
  <c r="H18" i="3"/>
  <c r="I22" i="3"/>
  <c r="I18" i="3"/>
  <c r="H21" i="3"/>
  <c r="H22" i="3"/>
  <c r="I21" i="3"/>
  <c r="J23" i="3"/>
  <c r="J22" i="3"/>
  <c r="J19" i="3"/>
  <c r="H30" i="4"/>
  <c r="H23" i="4"/>
  <c r="H22" i="4"/>
  <c r="H23" i="5"/>
  <c r="H21" i="5"/>
  <c r="F26" i="5"/>
  <c r="H19" i="3"/>
  <c r="I19" i="3"/>
  <c r="H23" i="3"/>
  <c r="I23" i="3"/>
  <c r="H49" i="4"/>
  <c r="H43" i="4"/>
  <c r="H62" i="4"/>
  <c r="H33" i="4"/>
  <c r="H64" i="4"/>
  <c r="H47" i="4"/>
  <c r="H55" i="4"/>
  <c r="E59" i="2"/>
  <c r="F40" i="3" s="1"/>
  <c r="F28" i="10"/>
  <c r="C30" i="10" s="1"/>
  <c r="H28" i="10"/>
  <c r="G28" i="10"/>
  <c r="E38" i="2"/>
  <c r="H60" i="4"/>
  <c r="H57" i="4"/>
  <c r="H54" i="4"/>
  <c r="H53" i="4"/>
  <c r="H51" i="4"/>
  <c r="H39" i="4"/>
  <c r="H40" i="4"/>
  <c r="H42" i="4"/>
  <c r="H35" i="4"/>
  <c r="F44" i="4"/>
  <c r="F31" i="4"/>
  <c r="F17" i="4"/>
  <c r="H18" i="4"/>
  <c r="H20" i="4"/>
  <c r="F58" i="4"/>
  <c r="G25" i="5"/>
  <c r="G26" i="5" s="1"/>
  <c r="G45" i="4"/>
  <c r="H45" i="4" s="1"/>
  <c r="G46" i="4"/>
  <c r="H46" i="4" s="1"/>
  <c r="F50" i="4"/>
  <c r="F38" i="4"/>
  <c r="G48" i="4"/>
  <c r="H48" i="4" s="1"/>
  <c r="G52" i="4"/>
  <c r="I50" i="4" s="1"/>
  <c r="G56" i="4"/>
  <c r="H56" i="4" s="1"/>
  <c r="G61" i="4"/>
  <c r="H61" i="4" s="1"/>
  <c r="G59" i="4"/>
  <c r="H59" i="4" s="1"/>
  <c r="G63" i="4"/>
  <c r="H63" i="4" s="1"/>
  <c r="G41" i="4"/>
  <c r="H41" i="4" s="1"/>
  <c r="G34" i="4"/>
  <c r="H34" i="4" s="1"/>
  <c r="G32" i="4"/>
  <c r="H32" i="4" s="1"/>
  <c r="G37" i="4"/>
  <c r="H37" i="4" s="1"/>
  <c r="H18" i="5" l="1"/>
  <c r="H25" i="5"/>
  <c r="I26" i="5" s="1"/>
  <c r="H52" i="4"/>
  <c r="F39" i="3"/>
  <c r="F38" i="3"/>
  <c r="F28" i="3"/>
  <c r="F30" i="3"/>
  <c r="F29" i="3"/>
  <c r="H44" i="4"/>
  <c r="H31" i="4"/>
  <c r="H58" i="4"/>
  <c r="F65" i="4"/>
  <c r="H38" i="4"/>
  <c r="G17" i="4"/>
  <c r="H17" i="4"/>
  <c r="G31" i="4"/>
  <c r="G50" i="4"/>
  <c r="H50" i="4" s="1"/>
  <c r="G44" i="4"/>
  <c r="G38" i="4"/>
  <c r="I58" i="4"/>
  <c r="I65" i="4" s="1"/>
  <c r="G58" i="4"/>
  <c r="H26" i="5" l="1"/>
  <c r="H65" i="4"/>
  <c r="G65" i="4"/>
  <c r="E29" i="1" l="1"/>
  <c r="D29" i="1"/>
  <c r="F20" i="1" s="1"/>
  <c r="F29" i="1" l="1"/>
  <c r="F19" i="1"/>
  <c r="F28" i="1"/>
  <c r="F27" i="1"/>
  <c r="F26" i="1"/>
  <c r="F23" i="1"/>
  <c r="F22" i="1"/>
  <c r="F21" i="1"/>
  <c r="F25" i="1"/>
  <c r="F24" i="1"/>
</calcChain>
</file>

<file path=xl/sharedStrings.xml><?xml version="1.0" encoding="utf-8"?>
<sst xmlns="http://schemas.openxmlformats.org/spreadsheetml/2006/main" count="440" uniqueCount="239">
  <si>
    <t>Δ.5.1 ΠΙΝΑΚΑΣ ΑΝΑΛΥΣΗΣ ΚΟΣΤΟΥΣ ΤΗΣ ΠΡΟΤΑΣΗΣ – ΧΡΟΝΟΔΙΑΓΡΑΜΜΑ</t>
  </si>
  <si>
    <t>Α/Α</t>
  </si>
  <si>
    <t>Επιλέξιμη Δημόσια Δαπάνη (€)</t>
  </si>
  <si>
    <t>Α' ΕΞΑΜ.</t>
  </si>
  <si>
    <t>Β' ΕΞΑΜ.</t>
  </si>
  <si>
    <t>Γ' ΕΞΑΜ.</t>
  </si>
  <si>
    <t>Δ' ΕΞΑΜ.</t>
  </si>
  <si>
    <t>Ε’ ΕΞΑΜ.</t>
  </si>
  <si>
    <t>ΣΤ’ ΕΞΑΜ.</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</si>
  <si>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</si>
  <si>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</si>
  <si>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</si>
  <si>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</si>
  <si>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</si>
  <si>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</si>
  <si>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</si>
  <si>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ΔΑΠΑΝΗ ΥΠΟΒΟΛΗΣ ΦΑΚΕΛΟΥ ΚΑΙ ΤΕΧΝΙΚΗ ΣΤΗΡΙΞΗ ΓΙΑ ΤΗΝ ΥΛΟΠΟΙΗΣΗ ΤΟΥ ΕΡΓΟΥ</t>
  </si>
  <si>
    <t>ΚΩΔ. ΟΠΣΚΑΠ</t>
  </si>
  <si>
    <t>L41.09</t>
  </si>
  <si>
    <t>L41.10</t>
  </si>
  <si>
    <t>L41.01</t>
  </si>
  <si>
    <t>L41.02</t>
  </si>
  <si>
    <t>L41.03</t>
  </si>
  <si>
    <t>L41.04</t>
  </si>
  <si>
    <t>L41.05</t>
  </si>
  <si>
    <t>L41.06</t>
  </si>
  <si>
    <t>L41.07</t>
  </si>
  <si>
    <t>L41.08</t>
  </si>
  <si>
    <t>ΚΑΤΗΓΟΡΙΑ ΔΑΠΑΝΗΣ 
(συμπληρώνεται κατά περίπτωση)</t>
  </si>
  <si>
    <t>1.</t>
  </si>
  <si>
    <t>Εκσκαφές – χωματουργικά</t>
  </si>
  <si>
    <t>2.1</t>
  </si>
  <si>
    <t>Σκελετός οπλισμένου σκυροδέματος</t>
  </si>
  <si>
    <t>-</t>
  </si>
  <si>
    <t>2.2</t>
  </si>
  <si>
    <t>Σκελετός Μεταλλικός</t>
  </si>
  <si>
    <t>3.</t>
  </si>
  <si>
    <t>Τοιχοποιίες</t>
  </si>
  <si>
    <t>4.</t>
  </si>
  <si>
    <t>Επιχρίσματα</t>
  </si>
  <si>
    <t>5.</t>
  </si>
  <si>
    <t>Δάπεδα</t>
  </si>
  <si>
    <t>6.</t>
  </si>
  <si>
    <t>Μαρμαρικές εργασίες</t>
  </si>
  <si>
    <t>7.</t>
  </si>
  <si>
    <t>Επενδύσεις Τοίχων</t>
  </si>
  <si>
    <t>8.</t>
  </si>
  <si>
    <t>Χρωματισμοί</t>
  </si>
  <si>
    <t>9.</t>
  </si>
  <si>
    <t>Είδη Υγιεινής</t>
  </si>
  <si>
    <t>10.</t>
  </si>
  <si>
    <t>11.</t>
  </si>
  <si>
    <t>Εξωτερικά Κουφώματα</t>
  </si>
  <si>
    <t>12.</t>
  </si>
  <si>
    <t>Υαλοπίνακες</t>
  </si>
  <si>
    <t>13.</t>
  </si>
  <si>
    <t>Μονώσεις - Στεγανώσεις</t>
  </si>
  <si>
    <t>14.</t>
  </si>
  <si>
    <t>Σιδηρουργικές εργασίες</t>
  </si>
  <si>
    <t>15.</t>
  </si>
  <si>
    <t>Υδραυλικές Εργασίες</t>
  </si>
  <si>
    <t>16.</t>
  </si>
  <si>
    <t>Ηλεκτρολογικές Εργασίες</t>
  </si>
  <si>
    <t>17.</t>
  </si>
  <si>
    <t>Λοιπές εργασίες (τζάκι, πόμολα κ.λπ. )</t>
  </si>
  <si>
    <t>α/α</t>
  </si>
  <si>
    <t>Εργασία</t>
  </si>
  <si>
    <t>Ξυλουργικές Εργασίες 
(πόρτες - ντουλάπες κ.λπ.)</t>
  </si>
  <si>
    <t>Είδος</t>
  </si>
  <si>
    <t>Χρήση χώρου</t>
  </si>
  <si>
    <t>Συμβατικού τύπου</t>
  </si>
  <si>
    <t>Κύριοι Χώροι (εντός Σ.Δ.)</t>
  </si>
  <si>
    <t>Υπόγεια – βοηθητικές χρήσεις</t>
  </si>
  <si>
    <t>Ημιυπαίθριοι χώροι</t>
  </si>
  <si>
    <t>Διατηρητέα 
(30 % πλέον συμβατικού)</t>
  </si>
  <si>
    <t>Παραδοσιακά 
(15 % πλέον συμβατικού)</t>
  </si>
  <si>
    <t>Υπολογισμός πρότυπου κόστους</t>
  </si>
  <si>
    <t>Υποσταθμός μέσης τάσης (Υ/Σ Μ.Τ.)</t>
  </si>
  <si>
    <t>90,00€ / KVA</t>
  </si>
  <si>
    <t>Εμβαδόν κλιματιζόμενης επιφάνειας x 700 BTU x 0,100 €</t>
  </si>
  <si>
    <t>Κλιματισμός - Θέρμανση</t>
  </si>
  <si>
    <t>Εμβαδόν δόμησης x 40 €/τ.μ.</t>
  </si>
  <si>
    <t>Διαμόρφωση περιβάλλοντος χώρου</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</si>
  <si>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</si>
  <si>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</si>
  <si>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</si>
  <si>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</si>
  <si>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</si>
  <si>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ΚΩΔ. ΟΠΣΚΑΠ:</t>
  </si>
  <si>
    <t>ΚΩΔΙΚΟΣ-ΤΙΤΛΟΣ ΥΠΟ-ΠΑΡΕΜΒΑΣΗΣ:</t>
  </si>
  <si>
    <t>Μ.Μ.</t>
  </si>
  <si>
    <t>ΤΙΜΗ ΜΟΝΑΔΑΣ</t>
  </si>
  <si>
    <t>ΦΠΑ</t>
  </si>
  <si>
    <t>ΚΤΙΡΙΑΚΕΣ ΕΓΚΑΤΑΣΤΑΣΕΙΣ &amp; ΕΡΓΑ ΥΠΟΔΟΜΗΣ &amp; ΠΕΡΙΒΑΛΛΟΝΤΟΣ ΧΩΡΟΥ 
(Με απλοποιημένο κόστος)</t>
  </si>
  <si>
    <t>ΣΥΝΟΛΟ ΛΟΙΠΩΝ ΔΑΠΑΝΩΝ</t>
  </si>
  <si>
    <t>Δαπάνες προβολής</t>
  </si>
  <si>
    <t xml:space="preserve">Μίσθωση χώρου </t>
  </si>
  <si>
    <t>Μίσθωση εξοπλισμού &amp; οπτικοακουστικών μέσων</t>
  </si>
  <si>
    <t xml:space="preserve">Παραγωγή υλικού καταγραφής της εκδήλωσης </t>
  </si>
  <si>
    <t>Άλλο ….................</t>
  </si>
  <si>
    <t>Πυροπροστασία</t>
  </si>
  <si>
    <t>Υποσταθμός μέσης τάσης</t>
  </si>
  <si>
    <t>Κλιματισμός - θέρμανση</t>
  </si>
  <si>
    <t>Άλλο …................</t>
  </si>
  <si>
    <t>Εξοπλισμός γραφείου</t>
  </si>
  <si>
    <t>Οπτικοακουστικά μέσα</t>
  </si>
  <si>
    <t>Μελέτες εφαρμογής και πιστοποίησης συστημάτων ποιότητας</t>
  </si>
  <si>
    <t>Μελέτη / καταγραφή στοιχείων του φυσικού περιβάλλοντος</t>
  </si>
  <si>
    <t>Μελέτη για έκδοση οικοδομικής άδειας</t>
  </si>
  <si>
    <t>Έρευνες, καταγραφή πολιτιστικών, ιστορικών και λαογραφικών στοιχείων</t>
  </si>
  <si>
    <t>Ανάπτυξη λογισμικού</t>
  </si>
  <si>
    <t>Ημερίδες / εργαστήρια προβολής φυσικού περιβάλλοντος</t>
  </si>
  <si>
    <t>Δημιουργία ιστοσελίδας</t>
  </si>
  <si>
    <t>Δαπάνη ημερίδων περιβαλλοντικής ενημέρωσης και αντιμετώπισης των κινδύνων από φυσικές καταστροφές</t>
  </si>
  <si>
    <t>ΠΟΣΟΤΗΤΑ</t>
  </si>
  <si>
    <t>ΠΟΣΟ</t>
  </si>
  <si>
    <t>τ.μ.</t>
  </si>
  <si>
    <t>Ασφαλιστικές εισφορές</t>
  </si>
  <si>
    <t>Περιβάλλων χώρος</t>
  </si>
  <si>
    <t>κατ΄αποκοπή</t>
  </si>
  <si>
    <t>κατ΄ αποκοπή</t>
  </si>
  <si>
    <t>ΣΥΝΟΛΟ</t>
  </si>
  <si>
    <t xml:space="preserve"> KVA</t>
  </si>
  <si>
    <t>τεμ.</t>
  </si>
  <si>
    <t>Ανελκυστήρας (καμπίνα και μηχανοστάσιο)</t>
  </si>
  <si>
    <t>Παρατηρήσεις</t>
  </si>
  <si>
    <t>Τιμές απλοποιημένου κόστους</t>
  </si>
  <si>
    <t>Προσφορές</t>
  </si>
  <si>
    <t>Δικαιολογητικά, σύμφωνα με την πρόσκληση</t>
  </si>
  <si>
    <t>ΤΕΤΡΑΓΩΝΙΚΑ ΜΕΤΡΑ ΠΕΡΙΒ. ΧΩΡΟΥ</t>
  </si>
  <si>
    <t xml:space="preserve">Χωματουργικά </t>
  </si>
  <si>
    <t>Εργα πρασίνου</t>
  </si>
  <si>
    <t>Εξωτερικός φωτισμός</t>
  </si>
  <si>
    <t>Εσωτερική του οικοπέδου απορροή υδάτων</t>
  </si>
  <si>
    <t>Παιδική χαρά</t>
  </si>
  <si>
    <t>Γήπεδο</t>
  </si>
  <si>
    <t>Περίφραξη οικοπέδου</t>
  </si>
  <si>
    <t>Άλλο…...................</t>
  </si>
  <si>
    <t>τρέχον μέτρο</t>
  </si>
  <si>
    <t xml:space="preserve">Το σύνολο της κατηγορίας δαπάνης δεν θα πρέπει να υπερβαίνει τις 4.000€ πλέον ΦΠΑ. Δεν απαιτούνται προσφορές. </t>
  </si>
  <si>
    <t>ΑΙΤΟΥΜΕΝΟΣ ΠΡΟΫΠ/ΣΜΟΣ (€)</t>
  </si>
  <si>
    <t>Ο ΜΗΧΑΝΙΚΟΣ</t>
  </si>
  <si>
    <t>ΟΝΟΜΑΤΕΠΩΝΥΜΟ/ΥΠΟΓΡΑΦΗ</t>
  </si>
  <si>
    <t>ΗΜΕΡΟΜΗΝΙΑ: ….......................</t>
  </si>
  <si>
    <t>Πίνακας ελαχίστων ημερομισθίων, υπογεγραμμένος από μηχανικό</t>
  </si>
  <si>
    <t xml:space="preserve">Σκυροδέματα </t>
  </si>
  <si>
    <t>Σε περίπτωση που η τιμή μονάδας υπερβαίνει την τιμή απλοποιημένου κόστους (100€/τ.μ.), μεταφέρεται στον πίνακα προϋπολογισμού του έργου η μέγιστη τιμή</t>
  </si>
  <si>
    <t>Νέες κτιριακές υποδομές με μεταλλικό σκελετό</t>
  </si>
  <si>
    <t>Νέες κτιριακές υποδομές με σκελετό οπλισμένου σκυροδέματος</t>
  </si>
  <si>
    <t>Ειδικές απαιτήσεις θεμελίωσης (συν 6%)</t>
  </si>
  <si>
    <t>Τεχνολογίες βιοκλιματικού κτιρίου (συν 6%)</t>
  </si>
  <si>
    <t xml:space="preserve">Προσαυξήσεις στη τιμή βάσης ανά τ.μ. </t>
  </si>
  <si>
    <t>Επισκευές - ανακαινίσεις υφιστάμενων κατασκευών με σκελετό οπλισμένου σκυροδέματος</t>
  </si>
  <si>
    <t>Επισκευές - ανακαινίσεις υφιστάμενων κατασκευών με μεταλλικό σκελετό</t>
  </si>
  <si>
    <t>ΝΕΕΣ ΚΤΙΡΙΑΚΕΣ ΥΠΟΔΟΜΕΣ</t>
  </si>
  <si>
    <t>Τιμή μετά τις προσαυξήσεις λόγω, περιοχής κλπ</t>
  </si>
  <si>
    <t>Τελική τιμή απλοποιημένου κόστους ανά τ/μ.</t>
  </si>
  <si>
    <t xml:space="preserve">Να σημειωθεί ότι για την υποβολή της σχετικής δαπάνης, απαιτείται να συμπληρωθεί ο αναλυτικός προϋπολογισμός περιβάλλοντος χώρου βάσει του υποδείγματος, με υπογραφή του μηχανικού του έργου. </t>
  </si>
  <si>
    <t xml:space="preserve">L41.01 ΚΤΙΡΙΑΚΕΣ ΕΓΚΑΤΑΣΤΑΣΕΙΣ &amp; ΕΡΓΑ ΥΠΟΔΟΜΗΣ &amp; ΠΕΡΙΒΑΛΛΟΝΤΟΣ ΧΩΡΟΥ </t>
  </si>
  <si>
    <t xml:space="preserve">Ποσοστό συμμετοχής (%) εργασίας στην τιμή βάσης </t>
  </si>
  <si>
    <t xml:space="preserve">Ποσοστό συμμετοχής (%) στο κόστος </t>
  </si>
  <si>
    <t xml:space="preserve">ΣΥΝΟΛΟ </t>
  </si>
  <si>
    <t>*</t>
  </si>
  <si>
    <t>Ποσοστό συμμετοχής (%) στο κόστος (σκελετός οπλισμένου σκυροδέματος) *</t>
  </si>
  <si>
    <t>Κύριοι Χώροι (εντός Σ.Δ.) - ΕΠΙΣΚΕΥΗ</t>
  </si>
  <si>
    <t>Υπόγεια – βοηθητικές χρήσεις  - ΕΠΙΣΚΕΥΗ</t>
  </si>
  <si>
    <t>Ημιυπαίθριοι χώροι  - ΕΠΙΣΚΕΥΗ</t>
  </si>
  <si>
    <t>Κύριοι Χώροι (εντός Σ.Δ.) - ΝΕΑ ΚΑΤΑΣΚΕΥΗ</t>
  </si>
  <si>
    <t>Υπόγεια – βοηθητικές χρήσεις - ΝΕΑ ΚΑΤΑΣΚΕΥΗ</t>
  </si>
  <si>
    <t>Ημιυπαίθριοι χώροι - ΝΕΑ ΚΑΤΑΣΚΕΥΗ</t>
  </si>
  <si>
    <t>Ενίσχυση φέροντος οργανισμού - ΕΠΙΣΚΕΥΗ</t>
  </si>
  <si>
    <t>Τεχνολογία βιοκλιματικού κτιρίου - ΕΠΙΣΚΕΥΗ</t>
  </si>
  <si>
    <t>Επισκευή μονώσεων - ΕΠΙΣΚΕΥΗ</t>
  </si>
  <si>
    <t>Άλλο …................ - ΕΠΙΣΚΕΥΗ</t>
  </si>
  <si>
    <t>Τιμές με τις προσαυξήσεις</t>
  </si>
  <si>
    <t>Περιοχή + θεμελίωση + βιοκλιματικό</t>
  </si>
  <si>
    <t>Περιοχή + θεμελίωση ή βιοκλιματικό</t>
  </si>
  <si>
    <t>ΛΟΙΠΟΙ ΠΕΡΙΟΡΙΣΜΟΙ / ΠΡΟΫΠΟΘΕΣΕΙΣ ΕΥΛΟΓΟΥ ΚΟΣΤΟΥΣ ΒΑΣΕΙ Υ.Α.</t>
  </si>
  <si>
    <t xml:space="preserve">ΠΙΝΑΚΑΣ 1: ΑΙΤΟΥΜΕΝΟΣ ΠΡΟΫΠΟΛΟΓΙΣΜΟΣ ΠΡΑΞΗΣ </t>
  </si>
  <si>
    <t xml:space="preserve">Τιμές απλοποιημένου κόστους και σύμφωνα με το διάγραμμα κάλυψης που υποβάλλεται με την αίτηση στήριξης. 
Να σημειώνεται το είδος κτιρίου που επιλέγεται (σκυρόδεμα ή μεταλλικό). </t>
  </si>
  <si>
    <t>ΕΙΔΟΣ ΔΑΠΑΝΗΣ</t>
  </si>
  <si>
    <t>ΕΙΔΟΣ ΔΑΠΑΝΗΣ*</t>
  </si>
  <si>
    <t>Διαμορφώνεται ανάλογα με την προτεινόμενη εκδήλωση</t>
  </si>
  <si>
    <t>Μεταφέρεται το ποσοστό που προκύπτει από τη στήλη "Ποσοστό συμμετοχής (%) εργασίας στην τιμή βάσης" του Πίνακα Π2.ΚΤΙΡΙΑΚΑ ΕΚΣΥΓΧΡ.</t>
  </si>
  <si>
    <t>Παραπομπή σε σχετικό δικαιολογητικό</t>
  </si>
  <si>
    <r>
      <t xml:space="preserve">(βάσει της </t>
    </r>
    <r>
      <rPr>
        <b/>
        <u/>
        <sz val="11"/>
        <color theme="1"/>
        <rFont val="Calibri"/>
        <family val="2"/>
        <charset val="161"/>
      </rPr>
      <t>Κατηγορίας "4</t>
    </r>
    <r>
      <rPr>
        <b/>
        <sz val="11"/>
        <color theme="1"/>
        <rFont val="Calibri"/>
        <family val="2"/>
        <charset val="161"/>
      </rPr>
      <t>. Υπηρεσίες - ταβέρνες, παιδικοί σταθμοί κλπ" του "Οδηγού απλοποιημένου κόστους κτιριακών κατασκευών)</t>
    </r>
  </si>
  <si>
    <r>
      <t xml:space="preserve">ΠΕΡΙΒΑΛΛΩΝ ΧΩΡΟΣ
</t>
    </r>
    <r>
      <rPr>
        <b/>
        <i/>
        <sz val="10"/>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</si>
  <si>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r>
      <t xml:space="preserve">L41.02  ΜΗΧΑΝΟΛΟΓΙΚΟΣ ΕΞΟΠΛΙΣΜΟΣ
</t>
    </r>
    <r>
      <rPr>
        <b/>
        <i/>
        <sz val="10"/>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</si>
  <si>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t>1. Δαπάνη υποβολής φακέλου και τεχνική στήριξη για την υλοποίηση του έργου (παρακολούθηση της διοίκησης του επενδυτικού σχεδίου) και έως το ποσό των 4.000€.</t>
  </si>
  <si>
    <t>2. Μελέτη για την έκδοση της οικοδομικής άδειας και λοιπές μελέτες για την εκτέλεση του έργου, καθώς και δαπάνες προβολής και προώθησης σε ποσοστό έως το 12% του προτεινόμενου προϋπολογισμού της πράξης. Για ειδικές κατηγορίες πράξεων και κατόπιν σχετικής τεκμηρίωσης το ανωτέρω ποσοστό μπορεί να διαφοροποιηθεί, μετά και από τη σύμφωνη γνώμη της ΕΥΕ ΠΑΑ.</t>
  </si>
  <si>
    <t>Προσφορές/ θα υπάρχει συγκεντρωτική μεταφορά του ποσού της προσφοράς που επιλέγεται</t>
  </si>
  <si>
    <t>Κόστος €/τ.μ.
τιμή βάσης (έτους 2025)</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</si>
  <si>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</si>
  <si>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ΔΑΠΑΝΗ ΥΠΟΒΟΛΗΣ ΦΑΚΕΛΟΥ ΚΑΙ ΤΕΧΝΙΚΗ ΣΤΗΡΙΞΗ ΓΙΑ ΤΗΝ ΥΛΟΠΟΙΗΣΗ ΤΟΥ ΕΡΓΟΥ (max 4.000€)</t>
  </si>
  <si>
    <r>
      <t xml:space="preserve">ΔΑΠΑΝΕΣ ΓΙΑ ΑΠΟΚΤΗΣΗ ΓΗΣ </t>
    </r>
    <r>
      <rPr>
        <sz val="11"/>
        <color rgb="FFFF0000"/>
        <rFont val="Calibri"/>
        <family val="2"/>
        <charset val="161"/>
      </rPr>
      <t>(max 10% του συνολικού αιτούμενου Π/Υ της πράξης)</t>
    </r>
  </si>
  <si>
    <r>
      <t xml:space="preserve">ΜΕΛΕΤΕΣ ΓΙΑ ΕΚΔΟΣΗ ΟΙΚ. ΑΔΕΙΑΣ ΚΑΙ ΛΟΙΠΕΣ ΜΕΛΕΤΕΣ ΠΟΥ ΣΧΕΤΙΖΟΝΤΑΙ ΜΕ ΤΗΝ ΕΚΤΕΛΕΣΗ ΤΟΥ ΕΡΓΟΥ </t>
    </r>
    <r>
      <rPr>
        <sz val="11"/>
        <color rgb="FFFF0000"/>
        <rFont val="Calibri"/>
        <family val="2"/>
        <charset val="161"/>
      </rPr>
      <t>(max 12% του συνολικού αιτούμενου Π/Υ της πράξης)</t>
    </r>
  </si>
  <si>
    <r>
      <t xml:space="preserve">ΔΑΠΑΝΗ ΑΓΟΡΑΣ ΑΥΤΟΚΙΝΗΤΟΥ </t>
    </r>
    <r>
      <rPr>
        <sz val="11"/>
        <color rgb="FFFF0000"/>
        <rFont val="Calibri"/>
        <family val="2"/>
        <charset val="161"/>
      </rPr>
      <t>(max 30% του συνολικού αιτούμενου Π/Υ της πράξης, με εξαίρεση πράξεις κοινωνικού και περιβαλλοντικού χαρακτήρα)</t>
    </r>
  </si>
  <si>
    <t xml:space="preserve">ΤΟΠΙΚΟ ΠΡΟΓΡΑΜΜΑ ΤΑΠΤοΚ LEADER </t>
  </si>
  <si>
    <t>ΤΟΠΙΚΟ ΠΡΟΓΡΑΜΜΑ ΤΑΠΤοΚ LEADER</t>
  </si>
  <si>
    <t>Ο υπολογισμός του πρότυπου κόστους είναι: 
Εμβαδόν Οικοπέδου - Πραγματοποιούμενη κάλυψη κτιρίων = Εμβαδόν Ακάλυπτου Περιβάλλοντος Χώρου (ΕΑΠΧ) επί της τιμής εφαρμογής ανά τετραγωνικό (έως 75€/τ.μ.)</t>
  </si>
  <si>
    <t>ΔΑΠΑΝΗ ΑΓΟΡΑΣ ΑΥΤΟΚΙΝΗΤΟΥ Σημειώνεται ο τύπος του αυτοκινήτου ή η εταιρεία και τα βασικά χαρακτηριστικά αυτού όπως π.χ. κυβικά/ άλογα/ αυτόματο ή όχι κιβώτιο, βενζίνη, πετρέλαιο.</t>
  </si>
  <si>
    <t>ΝΗΣΙΑ
Ρόδος και Κως (συν 6%)</t>
  </si>
  <si>
    <t xml:space="preserve">         ΟΜΑΔΑ ΤΟΠΙΚΗΣ ΔΡΑΣΗΣ ΑΝΑΠΤΥΞΙΑΚΗ ΔΩΔΕΚΑΝΗΣΟΥ Α.Ε. - Αναπτυξιακή Ανώνυμη Εταιρεία Ο.Τ.Α. (ΑΝ.ΔΩ. Α.Ε.)</t>
  </si>
  <si>
    <t>ΟΜΑΔΑ ΤΟΠΙΚΗΣ ΔΡΑΣΗΣ ΑΝΑΠΤΥΞΙΑΚΗ ΔΩΔΕΚΑΝΗΣΟΥ Αναπτυξιακή Ανώνυμη Εταιρεία Ο.Τ.Α. (ΑΝ.ΔΩ. Α.Ε.)</t>
  </si>
  <si>
    <t>Προσφορές/ θα υπάρχει συγκεντρωτική μεταφορά του ποσού της προσφοράς που επιλέγεται. Οι Δαπάνες για την έκδοση της οικοδομικής άδειας και λοιπές μελέτες για την εκτέλεση του έργου, μαζί με τις δαπάνες για Προβολή και προώθηση μπορούν να είναι έως 12% του προτεινόμενου προϋπολογισμού της πράξης, πλέον του ΦΠΑ .</t>
  </si>
  <si>
    <t xml:space="preserve">Δεν απαιτούνται προσφορές. </t>
  </si>
  <si>
    <t xml:space="preserve">Το σύνολο της κατηγορίας δαπάνης μαζί με τις δαπάνες για Προβολή και προώθηση δεν θα πρέπει να υπερβαίνει το 12% πλέον ΦΠΑ  του προϋπολογισμού της πράξης. </t>
  </si>
  <si>
    <t>ΟΜΑΔΑ ΤΟΠΙΚΗΣ ΔΡΑΣΗΣ: ΑΝΑΠΤΥΞΙΑΚΗ ΔΩΔΕΚΑΝΗΣΟΥ Αναπτυξιακή Ανώνυμη Εταιρεία Ο.Τ.Α. Α.Ε. (ΑΝ.ΔΩ. Α.Ε.)</t>
  </si>
  <si>
    <t>ΝΗΣΙΑ εκτός από
Ρόδο και Κω (συν 12%)</t>
  </si>
  <si>
    <r>
      <t xml:space="preserve">ΕΠΙΣΚΕΥΕΣ - ΑΝΑΚΑΙΝΙΣΕΙΣ ΥΦΙΣΤΑΜΕΝΩΝ ΚΑΤΑΣΚΕΥΩΝ
</t>
    </r>
    <r>
      <rPr>
        <b/>
        <i/>
        <sz val="11"/>
        <color rgb="FF000000"/>
        <rFont val="Calibri"/>
        <family val="2"/>
        <charset val="161"/>
        <scheme val="minor"/>
      </rPr>
      <t>(βάσει Κεφαλαίου Ι.Α.3 "Εκσυγχρονισμός υφιστάμενων κατασκευών" του "Οδηγού απλοποιημένου κόστους κτιριακών κατασκευών")</t>
    </r>
  </si>
  <si>
    <t>Ι. Αναφορικά με τις δαπάνες που αφορούν σε όλες τις κατηγορίες μελετών και λοιπών υποστηρικτικών ενεργειών, το ύψος τους (χωρίς ΦΠΑ) ορίζεται σε:</t>
  </si>
  <si>
    <t>ΙΙ. Για την τεκμηρίωση του εύλογου κόστους κάθε δαπάνης, ο υποψήφιος δικαιούχος προσκομίζει αποδεικτικά στοιχεία, σύμφωνα με τα οριζόμενα στο συνημμένο "2.Οδηγός Υποβολής-Διοικητικού Ελέγχου Αιτήσεων Στήριξης"  - κεφ. 6 της πρόσκλησης.</t>
  </si>
  <si>
    <r>
      <t xml:space="preserve">ΤΙΜΕΣ ΜΟΝΑΔΟΣ ΑΠΛΟΠΟΙΗΜΕΝΟΥ ΚΟΣΤΟΥΣ ΚΤΙΡΙΑΚΩΝ ΚΑΤΑΣΚΕΥΩΝ 
(Βάσει "Οδηγού απλοποιημένου κόστους κτιριακών κατασκευών", συνημμένο </t>
    </r>
    <r>
      <rPr>
        <b/>
        <sz val="14"/>
        <color rgb="FFFF0000"/>
        <rFont val="Calibri"/>
        <family val="2"/>
        <charset val="161"/>
        <scheme val="minor"/>
      </rPr>
      <t xml:space="preserve">7α </t>
    </r>
    <r>
      <rPr>
        <b/>
        <sz val="14"/>
        <rFont val="Calibri"/>
        <family val="2"/>
        <charset val="161"/>
        <scheme val="minor"/>
      </rPr>
      <t>της πρόσκλησης)</t>
    </r>
  </si>
  <si>
    <t>Α)Έως 30% του συνολικού αιτούμενου Π/Υ της πράξης, με εξαίρεση πράξεις κοινωνικού και περιβαλλοντικού χαρακτήρα. 
Β)Είναι απαιτούμενη η Προσκόμιση Προσφορών.</t>
  </si>
  <si>
    <t xml:space="preserve">ΠΙΝΑΚΑΣ 3: ΑΝΑΛΥΤΙΚΟΣ ΠΡΟΫΠΟΛΟΓΙΣΜΟΣ ΠΕΡΙΒΑΛΛΟΝΤΟΣ ΧΩΡΟΥ </t>
  </si>
  <si>
    <t>Για τα έργα που εκτελούνται με διαδικασίες δημοσίων συμβάσεων συμπληρώνονται μόνο οι καρτέλες Π.5 ΜΕΛΕΤΗΣ ΔΗΜ. ΣΥΜΒΑΣΗΣ και Δ.5.1. ΣΥΓΚΕΝΤΡΩΤΙΚΟΣ.</t>
  </si>
  <si>
    <r>
      <t xml:space="preserve">ΕΙΔΟΣ ΕΡΓΑΣΙΑΣ και </t>
    </r>
    <r>
      <rPr>
        <b/>
        <sz val="10"/>
        <rFont val="Calibri"/>
        <family val="2"/>
        <charset val="161"/>
        <scheme val="minor"/>
      </rPr>
      <t>ΤΕΧΝΙΚΑ ΧΑΡΑΚΤΗΡΙΣΤΙΚΑ</t>
    </r>
    <r>
      <rPr>
        <b/>
        <sz val="10"/>
        <color rgb="FFFF0000"/>
        <rFont val="Calibri"/>
        <family val="2"/>
        <charset val="161"/>
        <scheme val="minor"/>
      </rPr>
      <t xml:space="preserve">
(περιγραφή σε κάθε είδος εργασίας)</t>
    </r>
  </si>
  <si>
    <t>ΣΥΝΟΛΙΚΟΣ ΠΡΟΫΠ/ΣΜΟΣ  (χωρίς ΦΠΑ)</t>
  </si>
  <si>
    <r>
      <t>m</t>
    </r>
    <r>
      <rPr>
        <vertAlign val="superscript"/>
        <sz val="11"/>
        <color rgb="FF000000"/>
        <rFont val="Calibri"/>
        <family val="2"/>
        <charset val="161"/>
        <scheme val="minor"/>
      </rPr>
      <t>3</t>
    </r>
  </si>
  <si>
    <r>
      <t xml:space="preserve">ΤΙΜΗ ΜΟΝΑΔΑΣ / </t>
    </r>
    <r>
      <rPr>
        <sz val="12"/>
        <color theme="1"/>
        <rFont val="Calibri"/>
        <family val="2"/>
        <charset val="161"/>
        <scheme val="minor"/>
      </rPr>
      <t>m</t>
    </r>
    <r>
      <rPr>
        <vertAlign val="superscript"/>
        <sz val="12"/>
        <color theme="1"/>
        <rFont val="Calibri"/>
        <family val="2"/>
        <charset val="161"/>
        <scheme val="minor"/>
      </rPr>
      <t>2</t>
    </r>
    <r>
      <rPr>
        <b/>
        <sz val="11"/>
        <color theme="1"/>
        <rFont val="Calibri"/>
        <family val="2"/>
        <charset val="161"/>
        <scheme val="minor"/>
      </rPr>
      <t xml:space="preserve"> (χωρίς ΦΠΑ)</t>
    </r>
  </si>
  <si>
    <t xml:space="preserve">                ΟΜΑΔΑ ΤΟΠΙΚΗΣ ΔΡΑΣΗΣ: ΑΝΑΠΤΥΞΙΑΚΗ ΔΩΔΕΚΑΝΗΣΟΥ Αναπτυξιακή Ανώνυμη Εταιρεία Ο.Τ.Α. Α.Ε. (ΑΝ.ΔΩ. Α.Ε.)</t>
  </si>
  <si>
    <t>ΔΗΜΟΣΙΑ ΔΑΠΑΝΗ (Δ.Δ.)</t>
  </si>
  <si>
    <t>ΣΥΝΟΛΙΚΟ ΚΟΣΤΟΣ ΠΡΟΤΑΣΗΣ ΚΑΙ ΚΑΤΑΝΟΜΗ ΑΝΑ ΕΞΑΜΗΝΟ</t>
  </si>
  <si>
    <t>ΠΙΝΑΚΑΣ 2: ΑΝΑΛΥΣΗ ΚΑΤΑΣΚΕΥΑΣΤΙΚΩΝ ΕΡΓΑΣΙΩΝ ΣΥΜΦΩΝΑ ΜΕ ΤΟΝ ΟΔΗΓΟ ΑΠΛΟΠΟΙΗΜΕΝΟΥ ΚΟΣΤΟΥΣ</t>
  </si>
  <si>
    <t xml:space="preserve">ΚΤΙΡΙΑΚΕΣ ΕΓΚΑΤΑΣΤΑΣΕΙΣ &amp; ΕΡΓΑ ΥΠΟΔΟΜΗΣ &amp; ΠΕΡΙΒΑΛΛΟΝΤΟΣ ΧΩΡΟΥ 
</t>
  </si>
  <si>
    <t xml:space="preserve">Μέγιστο Ποσοστό συμμετοχής (%) στο συνολικό κόστος </t>
  </si>
  <si>
    <r>
      <rPr>
        <b/>
        <i/>
        <sz val="20"/>
        <color rgb="FFFF0000"/>
        <rFont val="Calibri"/>
        <family val="2"/>
        <charset val="161"/>
        <scheme val="minor"/>
      </rPr>
      <t xml:space="preserve">* </t>
    </r>
    <r>
      <rPr>
        <i/>
        <sz val="11"/>
        <color theme="1"/>
        <rFont val="Calibri"/>
        <family val="2"/>
        <charset val="161"/>
        <scheme val="minor"/>
      </rPr>
      <t xml:space="preserve">Συμπληρώνεται μόνο η συγκεκριμένη στήλη του πίνακα. Το ποσοστό προκύπτει βάσει προμετρήσεων εργασιών ή άλλης μεθόδου. Στην περίπτωση που το ποσοστό εργασίας είναι 0% ή 100% δεν  απαιτείται τεκμηρίωση. </t>
    </r>
  </si>
  <si>
    <r>
      <t xml:space="preserve">Ποσοστό συμμετοχής  προτεινόμενων εργασιών (%) επί του μεγίστου ποσοστού </t>
    </r>
    <r>
      <rPr>
        <b/>
        <sz val="12"/>
        <color rgb="FFFF0000"/>
        <rFont val="Calibri"/>
        <family val="2"/>
        <charset val="161"/>
        <scheme val="minor"/>
      </rPr>
      <t>*</t>
    </r>
  </si>
  <si>
    <r>
      <t>ΠΟΣΟΣΤΟ Δ.Δ. ΕΠΙ ΤΗΣ ΣΥΝΟΛΙΚΗΣ ΔΗΜΟΣΙΑΣ ΔΑΠΑΝΗΣ (%)</t>
    </r>
    <r>
      <rPr>
        <b/>
        <vertAlign val="superscript"/>
        <sz val="10"/>
        <color theme="1"/>
        <rFont val="Calibri"/>
        <family val="2"/>
        <charset val="161"/>
      </rPr>
      <t xml:space="preserve"> 
</t>
    </r>
  </si>
  <si>
    <r>
      <t xml:space="preserve">Ιδιωτική Συμμετοχή
</t>
    </r>
    <r>
      <rPr>
        <b/>
        <vertAlign val="superscript"/>
        <sz val="14"/>
        <color theme="1"/>
        <rFont val="Calibri"/>
        <family val="2"/>
        <charset val="161"/>
      </rPr>
      <t>(*)</t>
    </r>
  </si>
  <si>
    <r>
      <t xml:space="preserve">ΚΑΤΑΝΟΜΗ ΠΡΟΫΠΟΛΟΓΙΣΜΟΥ ΑΝΑ ΕΞΑΜΗΝΟ </t>
    </r>
    <r>
      <rPr>
        <vertAlign val="superscript"/>
        <sz val="12"/>
        <color theme="1"/>
        <rFont val="Calibri"/>
        <family val="2"/>
        <charset val="161"/>
      </rPr>
      <t>(**)</t>
    </r>
  </si>
  <si>
    <r>
      <rPr>
        <i/>
        <sz val="12"/>
        <color theme="1"/>
        <rFont val="Calibri"/>
        <family val="2"/>
        <charset val="161"/>
      </rPr>
      <t>(*)</t>
    </r>
    <r>
      <rPr>
        <i/>
        <sz val="11"/>
        <color theme="1"/>
        <rFont val="Calibri"/>
        <family val="2"/>
        <charset val="161"/>
      </rPr>
      <t xml:space="preserve"> Αφορά μόνο την υπο-παρέμβαση 5.1. Π3-77-4.1-5.1</t>
    </r>
  </si>
  <si>
    <t xml:space="preserve"> ΠΡΟΫΠΟΛΟΓΙΣΜΟΣ ΤΗΣ ΜΕΛΕΤΗΣ ΓΙΑ ΕΡΓΟ ΠΟΥ ΕΚΤΕΛΕΙΤΑΙ ΜΕ ΔΗΜΟΣΙΑ ΣΥΜΒΑΣΗ</t>
  </si>
  <si>
    <t>Με σκελετό οπλισμένου σκυροδέματος</t>
  </si>
  <si>
    <t>Με μεταλλικό σκελετό</t>
  </si>
  <si>
    <r>
      <t xml:space="preserve">ΠΙΝΑΚΑΣ 4: ΑΙΤΟΥΜΕΝΟΣ ΠΡΟΫΠΟΛΟΓΙΣΜΟΣ ΠΡΑΞΗΣ  
</t>
    </r>
    <r>
      <rPr>
        <b/>
        <i/>
        <sz val="12"/>
        <color theme="1"/>
        <rFont val="Calibri"/>
        <family val="2"/>
        <charset val="161"/>
        <scheme val="minor"/>
      </rPr>
      <t>(συμπληρώνεται μόνο για πράξεις της υπο-παρεμβασης Π3-77-4.1-5.1 "Ενίσχυση πολιτιστικών ή αθλητικών εκδηλώσεων"</t>
    </r>
  </si>
  <si>
    <t>Τεχνική περιγραφή, αναλυτικές επιμετρήσεις εργασιών και αναλυτικό προϋπολογισμό με υπογραφή από μηχανικό. Δεν μπορεί να υπερβαίνει τις τιμές απλοποιημένου κόστους (max 100€/τ.μ)</t>
  </si>
  <si>
    <t xml:space="preserve">ΚΤΙΡΙΑΚΕΣ ΕΓΚΑΤΑΣΤΑΣΕΙΣ &amp; ΕΡΓΑ ΥΠΟΔΟΜΗΣ &amp; ΠΕΡΙΒΑΛΛΟΝΤΟΣ ΧΩΡΟΥ </t>
  </si>
  <si>
    <r>
      <rPr>
        <i/>
        <sz val="12"/>
        <color theme="1"/>
        <rFont val="Calibri"/>
        <family val="2"/>
        <charset val="161"/>
      </rPr>
      <t>(**) Αφορά στα έργα που</t>
    </r>
    <r>
      <rPr>
        <b/>
        <i/>
        <sz val="12"/>
        <color theme="1"/>
        <rFont val="Calibri"/>
        <family val="2"/>
        <charset val="161"/>
      </rPr>
      <t xml:space="preserve"> δεν υλοποιούνται με την διαδικασία των δημόσιων συμβάσεων.</t>
    </r>
    <r>
      <rPr>
        <i/>
        <sz val="12"/>
        <color theme="1"/>
        <rFont val="Calibri"/>
        <family val="2"/>
        <charset val="161"/>
      </rPr>
      <t xml:space="preserve"> </t>
    </r>
    <r>
      <rPr>
        <i/>
        <sz val="11"/>
        <color theme="1"/>
        <rFont val="Calibri"/>
        <family val="2"/>
        <charset val="161"/>
      </rPr>
      <t>Στο χρονοδιάγραμμα συμπληρώνεται το κατ' εκτίμηση ποσό της συγκεκριμένης κατηγορίας δαπάνης που υπολογίζεται να εκτελεστεί στο συγκεκριμένο εξάμηνο</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</si>
</sst>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theme="1"/>
      <name val="Calibri"/>
      <family val="2"/>
      <charset val="161"/>
    </font>
    <font>
      <sz val="11"/>
      <color rgb="FF000000"/>
      <name val="Calibri"/>
      <family val="2"/>
      <charset val="161"/>
    </font>
    <font>
      <sz val="11"/>
      <name val="Calibri"/>
      <family val="2"/>
      <charset val="161"/>
    </font>
    <font>
      <b/>
      <i/>
      <sz val="9"/>
      <color theme="1"/>
      <name val="Calibri"/>
      <family val="2"/>
      <charset val="161"/>
    </font>
    <font>
      <b/>
      <sz val="10"/>
      <color rgb="FF000000"/>
      <name val="Calibri"/>
      <family val="2"/>
      <charset val="161"/>
      <scheme val="minor"/>
    </font>
    <font>
      <sz val="10"/>
      <color theme="1"/>
      <name val="Calibri"/>
      <family val="2"/>
      <charset val="161"/>
      <scheme val="minor"/>
    </font>
    <font>
      <b/>
      <sz val="11"/>
      <color rgb="FF000000"/>
      <name val="Calibri"/>
      <family val="2"/>
      <charset val="161"/>
      <scheme val="minor"/>
    </font>
    <font>
      <sz val="11"/>
      <color theme="1"/>
      <name val="Times New Roman"/>
      <family val="1"/>
      <charset val="161"/>
    </font>
    <font>
      <b/>
      <sz val="10"/>
      <name val="Calibri"/>
      <family val="2"/>
      <charset val="161"/>
      <scheme val="minor"/>
    </font>
    <font>
      <sz val="10"/>
      <name val="Arial Greek"/>
      <charset val="161"/>
    </font>
    <font>
      <sz val="10"/>
      <name val="Calibri"/>
      <family val="2"/>
      <charset val="161"/>
      <scheme val="minor"/>
    </font>
    <font>
      <b/>
      <u/>
      <sz val="10"/>
      <name val="Calibri"/>
      <family val="2"/>
      <charset val="161"/>
      <scheme val="minor"/>
    </font>
    <font>
      <b/>
      <sz val="12"/>
      <name val="Calibri"/>
      <family val="2"/>
      <charset val="161"/>
      <scheme val="minor"/>
    </font>
    <font>
      <b/>
      <sz val="14"/>
      <name val="Calibri"/>
      <family val="2"/>
      <charset val="161"/>
      <scheme val="minor"/>
    </font>
    <font>
      <sz val="10"/>
      <color theme="1"/>
      <name val="Verdana"/>
      <family val="2"/>
      <charset val="161"/>
    </font>
    <font>
      <b/>
      <sz val="11"/>
      <name val="Calibri"/>
      <family val="2"/>
      <charset val="161"/>
      <scheme val="minor"/>
    </font>
    <font>
      <sz val="11"/>
      <color rgb="FFFF0000"/>
      <name val="Calibri"/>
      <family val="2"/>
      <charset val="161"/>
      <scheme val="minor"/>
    </font>
    <font>
      <sz val="11"/>
      <color rgb="FF000000"/>
      <name val="Calibri"/>
      <family val="2"/>
      <charset val="161"/>
      <scheme val="minor"/>
    </font>
    <font>
      <sz val="11"/>
      <name val="Calibri"/>
      <family val="2"/>
      <charset val="161"/>
      <scheme val="minor"/>
    </font>
    <font>
      <i/>
      <sz val="11"/>
      <color theme="1"/>
      <name val="Calibri"/>
      <family val="2"/>
      <charset val="161"/>
      <scheme val="minor"/>
    </font>
    <font>
      <b/>
      <sz val="10"/>
      <color theme="1"/>
      <name val="Calibri"/>
      <family val="2"/>
      <charset val="161"/>
      <scheme val="minor"/>
    </font>
    <font>
      <sz val="10"/>
      <color rgb="FF000000"/>
      <name val="Calibri"/>
      <family val="2"/>
      <charset val="161"/>
      <scheme val="minor"/>
    </font>
    <font>
      <b/>
      <u/>
      <sz val="11"/>
      <color theme="1"/>
      <name val="Calibri"/>
      <family val="2"/>
      <charset val="161"/>
    </font>
    <font>
      <b/>
      <i/>
      <sz val="10"/>
      <color theme="1"/>
      <name val="Calibri"/>
      <family val="2"/>
      <charset val="161"/>
    </font>
    <font>
      <sz val="11"/>
      <color rgb="FFFF0000"/>
      <name val="Calibri"/>
      <family val="2"/>
      <charset val="161"/>
    </font>
    <font>
      <b/>
      <sz val="10"/>
      <name val="Calibri"/>
      <family val="2"/>
      <charset val="161"/>
    </font>
    <font>
      <b/>
      <i/>
      <sz val="11"/>
      <color rgb="FF000000"/>
      <name val="Calibri"/>
      <family val="2"/>
      <charset val="161"/>
      <scheme val="minor"/>
    </font>
    <font>
      <i/>
      <sz val="11"/>
      <name val="Calibri"/>
      <family val="2"/>
      <charset val="161"/>
      <scheme val="minor"/>
    </font>
    <font>
      <b/>
      <sz val="14"/>
      <color rgb="FFFF0000"/>
      <name val="Calibri"/>
      <family val="2"/>
      <charset val="161"/>
      <scheme val="minor"/>
    </font>
    <font>
      <b/>
      <sz val="12"/>
      <color theme="1"/>
      <name val="Calibri"/>
      <family val="2"/>
      <charset val="161"/>
    </font>
    <font>
      <i/>
      <sz val="11"/>
      <color rgb="FFFF0000"/>
      <name val="Aptos"/>
      <family val="2"/>
    </font>
    <font>
      <i/>
      <sz val="11"/>
      <color rgb="FFFF0000"/>
      <name val="Calibri"/>
      <family val="2"/>
      <charset val="161"/>
    </font>
    <font>
      <b/>
      <sz val="12"/>
      <color rgb="FFFF0000"/>
      <name val="Calibri"/>
      <family val="2"/>
      <charset val="161"/>
      <scheme val="minor"/>
    </font>
    <font>
      <b/>
      <i/>
      <sz val="20"/>
      <color rgb="FFFF0000"/>
      <name val="Calibri"/>
      <family val="2"/>
      <charset val="161"/>
      <scheme val="minor"/>
    </font>
    <font>
      <b/>
      <sz val="10"/>
      <color rgb="FFFF0000"/>
      <name val="Calibri"/>
      <family val="2"/>
      <charset val="161"/>
      <scheme val="minor"/>
    </font>
    <font>
      <b/>
      <sz val="12"/>
      <color theme="1"/>
      <name val="Calibri"/>
      <family val="2"/>
      <charset val="161"/>
      <scheme val="minor"/>
    </font>
    <font>
      <vertAlign val="superscript"/>
      <sz val="11"/>
      <color rgb="FF000000"/>
      <name val="Calibri"/>
      <family val="2"/>
      <charset val="161"/>
      <scheme val="minor"/>
    </font>
    <font>
      <sz val="12"/>
      <color theme="1"/>
      <name val="Calibri"/>
      <family val="2"/>
      <charset val="161"/>
      <scheme val="minor"/>
    </font>
    <font>
      <vertAlign val="superscript"/>
      <sz val="12"/>
      <color theme="1"/>
      <name val="Calibri"/>
      <family val="2"/>
      <charset val="161"/>
      <scheme val="minor"/>
    </font>
    <font>
      <b/>
      <sz val="12"/>
      <color rgb="FF000000"/>
      <name val="Calibri"/>
      <family val="2"/>
      <charset val="161"/>
    </font>
    <font>
      <i/>
      <sz val="11"/>
      <color theme="1"/>
      <name val="Calibri"/>
      <family val="2"/>
      <charset val="161"/>
    </font>
    <font>
      <i/>
      <sz val="12"/>
      <color theme="1"/>
      <name val="Calibri"/>
      <family val="2"/>
      <charset val="161"/>
    </font>
    <font>
      <i/>
      <sz val="16"/>
      <color theme="1"/>
      <name val="Calibri"/>
      <family val="2"/>
      <charset val="161"/>
    </font>
    <font>
      <b/>
      <sz val="10"/>
      <color theme="1"/>
      <name val="Calibri"/>
      <family val="2"/>
      <charset val="161"/>
    </font>
    <font>
      <b/>
      <vertAlign val="superscript"/>
      <sz val="10"/>
      <color theme="1"/>
      <name val="Calibri"/>
      <family val="2"/>
      <charset val="161"/>
    </font>
    <font>
      <b/>
      <vertAlign val="superscript"/>
      <sz val="14"/>
      <color theme="1"/>
      <name val="Calibri"/>
      <family val="2"/>
      <charset val="161"/>
    </font>
    <font>
      <vertAlign val="superscript"/>
      <sz val="12"/>
      <color theme="1"/>
      <name val="Calibri"/>
      <family val="2"/>
      <charset val="161"/>
    </font>
    <font>
      <b/>
      <sz val="14"/>
      <color theme="1"/>
      <name val="Calibri"/>
      <family val="2"/>
      <charset val="161"/>
    </font>
    <font>
      <b/>
      <i/>
      <sz val="12"/>
      <color theme="1"/>
      <name val="Calibri"/>
      <family val="2"/>
      <charset val="161"/>
      <scheme val="minor"/>
    </font>
    <font>
      <b/>
      <i/>
      <sz val="10"/>
      <color rgb="FF000000"/>
      <name val="Calibri"/>
      <family val="2"/>
      <charset val="161"/>
      <scheme val="minor"/>
    </font>
    <font>
      <b/>
      <i/>
      <sz val="12"/>
      <color theme="1"/>
      <name val="Calibri"/>
      <family val="2"/>
      <charset val="161"/>
    </font>
  </fonts>
  <fills count="10">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AEB"/>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cellStyleXfs>
  <cellXfs count="286">
    <xf numFmtId="0" fontId="0" fillId="0" borderId="0" xfId="0"/>
    <xf numFmtId="0" fontId="4" fillId="0" borderId="0" xfId="0" applyFont="1"/>
    <xf numFmtId="0" fontId="4" fillId="0" borderId="0" xfId="0" applyFont="1" applyAlignment="1">
      <alignment horizontal="center"/>
    </xf>
    <xf numFmtId="0" fontId="4" fillId="0" borderId="1" xfId="0" applyFont="1" applyBorder="1" applyAlignment="1">
      <alignment horizont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4" fontId="4" fillId="2" borderId="1" xfId="0" applyNumberFormat="1" applyFont="1" applyFill="1" applyBorder="1" applyAlignment="1">
      <alignment vertical="center" wrapText="1"/>
    </xf>
    <xf numFmtId="9" fontId="4" fillId="2" borderId="1" xfId="1" applyFont="1" applyFill="1" applyBorder="1"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4" fontId="0" fillId="0" borderId="1" xfId="0" applyNumberFormat="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9" fillId="3" borderId="1" xfId="0" applyFont="1" applyFill="1" applyBorder="1" applyAlignment="1">
      <alignment horizontal="center" vertical="center" wrapText="1"/>
    </xf>
    <xf numFmtId="0" fontId="10" fillId="0" borderId="1" xfId="0" applyFont="1" applyBorder="1" applyAlignment="1">
      <alignment vertical="center" wrapText="1"/>
    </xf>
    <xf numFmtId="4" fontId="0" fillId="0" borderId="1" xfId="0" applyNumberFormat="1" applyBorder="1" applyAlignment="1">
      <alignment horizontal="right" vertical="center" wrapText="1"/>
    </xf>
    <xf numFmtId="0" fontId="15" fillId="0" borderId="0" xfId="2" applyFont="1" applyAlignment="1">
      <alignment vertical="center"/>
    </xf>
    <xf numFmtId="0" fontId="15" fillId="0" borderId="0" xfId="2" applyFont="1" applyAlignment="1">
      <alignment vertical="center" wrapText="1"/>
    </xf>
    <xf numFmtId="0" fontId="19" fillId="0" borderId="0" xfId="0"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center" vertical="center" wrapText="1"/>
    </xf>
    <xf numFmtId="4" fontId="13" fillId="0" borderId="0" xfId="2" applyNumberFormat="1" applyFont="1" applyAlignment="1">
      <alignment horizontal="left" vertical="center" wrapText="1"/>
    </xf>
    <xf numFmtId="4" fontId="0" fillId="0" borderId="0" xfId="0" applyNumberFormat="1" applyAlignment="1">
      <alignment vertical="center"/>
    </xf>
    <xf numFmtId="4" fontId="0" fillId="0" borderId="0" xfId="0" applyNumberFormat="1" applyAlignment="1">
      <alignment horizontal="left" vertical="center"/>
    </xf>
    <xf numFmtId="0" fontId="10" fillId="0" borderId="16" xfId="0" applyFont="1" applyBorder="1" applyAlignment="1">
      <alignment vertical="center" wrapText="1"/>
    </xf>
    <xf numFmtId="4" fontId="22" fillId="0" borderId="1" xfId="0" applyNumberFormat="1" applyFont="1" applyBorder="1" applyAlignment="1">
      <alignment horizontal="center" vertical="center" wrapText="1"/>
    </xf>
    <xf numFmtId="0" fontId="0" fillId="0" borderId="1" xfId="0" applyBorder="1" applyAlignment="1">
      <alignment vertical="center"/>
    </xf>
    <xf numFmtId="0" fontId="22" fillId="0" borderId="1" xfId="0" applyFont="1" applyBorder="1" applyAlignment="1">
      <alignment horizontal="center" vertical="center" wrapText="1"/>
    </xf>
    <xf numFmtId="0" fontId="0" fillId="0" borderId="0" xfId="0" applyAlignment="1">
      <alignment horizontal="center"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xf>
    <xf numFmtId="4" fontId="22" fillId="0" borderId="1" xfId="1" applyNumberFormat="1" applyFont="1" applyFill="1" applyBorder="1" applyAlignment="1">
      <alignment horizontal="center" vertical="center" wrapText="1"/>
    </xf>
    <xf numFmtId="4" fontId="1" fillId="0" borderId="1" xfId="1" applyNumberFormat="1" applyFont="1" applyBorder="1" applyAlignment="1">
      <alignment horizontal="center" vertical="center" wrapText="1"/>
    </xf>
    <xf numFmtId="4" fontId="0" fillId="0" borderId="1" xfId="1" applyNumberFormat="1" applyFont="1" applyBorder="1" applyAlignment="1">
      <alignment horizontal="center" vertical="center" wrapText="1"/>
    </xf>
    <xf numFmtId="4" fontId="0" fillId="0" borderId="0" xfId="0" applyNumberFormat="1" applyAlignment="1">
      <alignment horizontal="center" vertical="center"/>
    </xf>
    <xf numFmtId="0" fontId="2" fillId="0" borderId="0" xfId="0" applyFont="1" applyAlignment="1">
      <alignment horizontal="center"/>
    </xf>
    <xf numFmtId="10" fontId="0" fillId="0" borderId="1" xfId="1" applyNumberFormat="1" applyFont="1" applyBorder="1" applyAlignment="1">
      <alignment horizontal="center" vertical="center"/>
    </xf>
    <xf numFmtId="10" fontId="0" fillId="0" borderId="0" xfId="1" applyNumberFormat="1" applyFont="1" applyAlignment="1">
      <alignment vertical="center"/>
    </xf>
    <xf numFmtId="4" fontId="21" fillId="0" borderId="1" xfId="1" applyNumberFormat="1" applyFont="1" applyFill="1" applyBorder="1" applyAlignment="1">
      <alignment horizontal="center" vertical="center" wrapText="1"/>
    </xf>
    <xf numFmtId="4" fontId="21" fillId="0" borderId="1" xfId="1" applyNumberFormat="1" applyFont="1" applyBorder="1" applyAlignment="1">
      <alignment horizontal="center" vertical="center" wrapText="1"/>
    </xf>
    <xf numFmtId="0" fontId="2" fillId="0" borderId="0" xfId="0" applyFont="1"/>
    <xf numFmtId="4" fontId="2" fillId="0" borderId="1" xfId="1" applyNumberFormat="1" applyFont="1" applyBorder="1" applyAlignment="1">
      <alignment horizontal="right" vertical="center" wrapText="1"/>
    </xf>
    <xf numFmtId="0" fontId="5" fillId="6" borderId="1" xfId="0" applyFont="1" applyFill="1" applyBorder="1" applyAlignment="1">
      <alignment horizontal="center" vertical="center" wrapText="1"/>
    </xf>
    <xf numFmtId="10" fontId="10" fillId="0" borderId="1" xfId="1" applyNumberFormat="1" applyFont="1" applyBorder="1" applyAlignment="1">
      <alignment horizontal="center" vertical="center" wrapText="1"/>
    </xf>
    <xf numFmtId="0" fontId="9" fillId="3" borderId="10" xfId="0" applyFont="1" applyFill="1" applyBorder="1" applyAlignment="1">
      <alignment horizontal="center" vertical="center" wrapText="1"/>
    </xf>
    <xf numFmtId="0" fontId="2" fillId="0" borderId="0" xfId="0" applyFont="1" applyAlignment="1">
      <alignment horizontal="right" vertical="center"/>
    </xf>
    <xf numFmtId="0" fontId="0" fillId="0" borderId="0" xfId="0" applyAlignment="1">
      <alignment vertical="center" wrapText="1"/>
    </xf>
    <xf numFmtId="9" fontId="0" fillId="0" borderId="0" xfId="1" applyFont="1" applyAlignment="1">
      <alignment vertical="center"/>
    </xf>
    <xf numFmtId="10" fontId="15" fillId="0" borderId="1" xfId="1" applyNumberFormat="1" applyFont="1" applyBorder="1" applyAlignment="1">
      <alignment horizontal="center" vertical="center" wrapText="1"/>
    </xf>
    <xf numFmtId="10" fontId="0" fillId="0" borderId="0" xfId="1" applyNumberFormat="1" applyFont="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right" vertical="center" wrapText="1"/>
    </xf>
    <xf numFmtId="0" fontId="2" fillId="6" borderId="1" xfId="0" applyFont="1" applyFill="1" applyBorder="1" applyAlignment="1">
      <alignment vertical="center" wrapText="1"/>
    </xf>
    <xf numFmtId="4" fontId="2" fillId="6" borderId="1" xfId="0" applyNumberFormat="1" applyFont="1" applyFill="1" applyBorder="1" applyAlignment="1">
      <alignment vertical="center" wrapText="1"/>
    </xf>
    <xf numFmtId="0" fontId="0" fillId="0" borderId="1" xfId="0" applyBorder="1" applyAlignment="1">
      <alignment horizontal="right" vertical="center"/>
    </xf>
    <xf numFmtId="9" fontId="4" fillId="0" borderId="1" xfId="1" applyFont="1" applyFill="1" applyBorder="1" applyAlignment="1">
      <alignment horizontal="center" vertical="center" wrapText="1"/>
    </xf>
    <xf numFmtId="9" fontId="6" fillId="0" borderId="1" xfId="1" applyFont="1" applyFill="1" applyBorder="1" applyAlignment="1">
      <alignment horizontal="center" vertical="center" wrapText="1"/>
    </xf>
    <xf numFmtId="0" fontId="17" fillId="0" borderId="0" xfId="0" applyFont="1" applyAlignment="1">
      <alignment horizontal="center" vertical="center" wrapText="1"/>
    </xf>
    <xf numFmtId="4" fontId="26"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2" fillId="0" borderId="0" xfId="0" applyFont="1" applyAlignment="1">
      <alignment vertical="center" wrapText="1"/>
    </xf>
    <xf numFmtId="0" fontId="18" fillId="0" borderId="0" xfId="0" applyFont="1" applyAlignment="1">
      <alignment horizontal="center" vertical="center" wrapText="1"/>
    </xf>
    <xf numFmtId="0" fontId="7" fillId="0" borderId="1" xfId="0" applyFont="1" applyBorder="1" applyAlignment="1">
      <alignment horizontal="left" vertical="center" wrapText="1"/>
    </xf>
    <xf numFmtId="0" fontId="17" fillId="0" borderId="0" xfId="0" applyFont="1" applyAlignment="1">
      <alignment horizontal="center" vertical="center"/>
    </xf>
    <xf numFmtId="0" fontId="23" fillId="0" borderId="0" xfId="0" applyFont="1" applyAlignment="1">
      <alignment horizontal="left" vertical="center" wrapText="1"/>
    </xf>
    <xf numFmtId="0" fontId="13" fillId="3" borderId="1" xfId="0" applyFont="1" applyFill="1" applyBorder="1" applyAlignment="1">
      <alignment horizontal="center" vertical="center" wrapText="1"/>
    </xf>
    <xf numFmtId="0" fontId="0" fillId="0" borderId="0" xfId="0" applyAlignment="1">
      <alignment horizontal="left" vertical="center" wrapText="1"/>
    </xf>
    <xf numFmtId="0" fontId="9" fillId="3" borderId="11"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5" fillId="0" borderId="0" xfId="0" applyFont="1" applyAlignment="1">
      <alignment horizontal="center" vertical="center" wrapText="1"/>
    </xf>
    <xf numFmtId="0" fontId="5" fillId="6" borderId="21" xfId="0" applyFont="1" applyFill="1" applyBorder="1" applyAlignment="1">
      <alignment horizontal="centerContinuous" vertical="center" wrapText="1"/>
    </xf>
    <xf numFmtId="0" fontId="5" fillId="6" borderId="0" xfId="0" applyFont="1" applyFill="1" applyAlignment="1">
      <alignment horizontal="centerContinuous" vertical="center" wrapText="1"/>
    </xf>
    <xf numFmtId="0" fontId="5" fillId="4" borderId="9" xfId="0" applyFont="1" applyFill="1" applyBorder="1" applyAlignment="1">
      <alignment horizontal="centerContinuous" vertical="center" wrapText="1"/>
    </xf>
    <xf numFmtId="0" fontId="5" fillId="4" borderId="0" xfId="0" applyFont="1" applyFill="1" applyAlignment="1">
      <alignment horizontal="centerContinuous" vertical="center" wrapText="1"/>
    </xf>
    <xf numFmtId="0" fontId="5" fillId="6" borderId="9" xfId="0" applyFont="1" applyFill="1" applyBorder="1" applyAlignment="1">
      <alignment horizontal="centerContinuous" vertical="center" wrapText="1"/>
    </xf>
    <xf numFmtId="0" fontId="5" fillId="6" borderId="27" xfId="0" applyFont="1" applyFill="1" applyBorder="1" applyAlignment="1">
      <alignment horizontal="centerContinuous" vertical="center" wrapText="1"/>
    </xf>
    <xf numFmtId="0" fontId="5" fillId="4" borderId="27" xfId="0" applyFont="1" applyFill="1" applyBorder="1" applyAlignment="1">
      <alignment horizontal="centerContinuous" vertical="center" wrapText="1"/>
    </xf>
    <xf numFmtId="0" fontId="5" fillId="4" borderId="10" xfId="0" applyFont="1" applyFill="1" applyBorder="1" applyAlignment="1">
      <alignment horizontal="centerContinuous" vertical="center" wrapText="1"/>
    </xf>
    <xf numFmtId="4" fontId="10" fillId="0" borderId="0" xfId="0" applyNumberFormat="1" applyFont="1" applyAlignment="1">
      <alignment horizontal="right" vertical="center" wrapText="1"/>
    </xf>
    <xf numFmtId="4" fontId="10" fillId="0" borderId="4" xfId="0" applyNumberFormat="1" applyFont="1" applyBorder="1" applyAlignment="1">
      <alignment horizontal="right" vertical="center" wrapText="1"/>
    </xf>
    <xf numFmtId="4" fontId="0" fillId="0" borderId="10" xfId="0" applyNumberFormat="1" applyBorder="1" applyAlignment="1">
      <alignment vertical="center"/>
    </xf>
    <xf numFmtId="4" fontId="0" fillId="0" borderId="11" xfId="0" applyNumberFormat="1" applyBorder="1" applyAlignment="1">
      <alignment vertical="center"/>
    </xf>
    <xf numFmtId="4" fontId="0" fillId="0" borderId="22" xfId="0" applyNumberFormat="1" applyBorder="1" applyAlignment="1">
      <alignment vertical="center"/>
    </xf>
    <xf numFmtId="4" fontId="0" fillId="0" borderId="15" xfId="0" applyNumberFormat="1" applyBorder="1" applyAlignment="1">
      <alignment vertical="center"/>
    </xf>
    <xf numFmtId="4" fontId="0" fillId="0" borderId="16" xfId="0" applyNumberFormat="1" applyBorder="1" applyAlignment="1">
      <alignment vertical="center"/>
    </xf>
    <xf numFmtId="4" fontId="0" fillId="0" borderId="17" xfId="0" applyNumberFormat="1" applyBorder="1" applyAlignment="1">
      <alignmen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vertical="center"/>
    </xf>
    <xf numFmtId="10" fontId="0" fillId="0" borderId="1" xfId="1" applyNumberFormat="1" applyFont="1" applyFill="1" applyBorder="1" applyAlignment="1">
      <alignment horizontal="center" vertical="center"/>
    </xf>
    <xf numFmtId="4" fontId="0" fillId="0" borderId="16" xfId="0" applyNumberFormat="1" applyBorder="1" applyAlignment="1">
      <alignment horizontal="right" vertical="center" wrapText="1"/>
    </xf>
    <xf numFmtId="10" fontId="0" fillId="0" borderId="16" xfId="1" applyNumberFormat="1" applyFont="1" applyFill="1" applyBorder="1" applyAlignment="1">
      <alignment horizontal="center" vertical="center"/>
    </xf>
    <xf numFmtId="0" fontId="9" fillId="5" borderId="1" xfId="0"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12" fillId="5" borderId="1" xfId="0" applyFont="1" applyFill="1" applyBorder="1" applyAlignment="1">
      <alignment vertical="center" wrapText="1"/>
    </xf>
    <xf numFmtId="0" fontId="2" fillId="5" borderId="1" xfId="0" applyFont="1" applyFill="1" applyBorder="1" applyAlignment="1">
      <alignment horizontal="right" vertical="center" wrapText="1"/>
    </xf>
    <xf numFmtId="0" fontId="2" fillId="5" borderId="1" xfId="0" applyFont="1" applyFill="1" applyBorder="1" applyAlignment="1">
      <alignment horizontal="center" vertical="center" wrapText="1"/>
    </xf>
    <xf numFmtId="4" fontId="2" fillId="5" borderId="1" xfId="0" applyNumberFormat="1" applyFont="1" applyFill="1" applyBorder="1" applyAlignment="1">
      <alignment horizontal="right" vertical="center" wrapText="1"/>
    </xf>
    <xf numFmtId="0" fontId="11" fillId="5" borderId="1" xfId="0" applyFont="1" applyFill="1" applyBorder="1" applyAlignment="1">
      <alignment horizontal="center" vertical="center" wrapText="1"/>
    </xf>
    <xf numFmtId="10" fontId="2" fillId="5" borderId="1" xfId="1" applyNumberFormat="1" applyFont="1" applyFill="1" applyBorder="1" applyAlignment="1">
      <alignment horizontal="center" vertical="center" wrapText="1"/>
    </xf>
    <xf numFmtId="10" fontId="2" fillId="5" borderId="18" xfId="1" applyNumberFormat="1"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4" fontId="11" fillId="5" borderId="1" xfId="0" applyNumberFormat="1" applyFont="1" applyFill="1" applyBorder="1" applyAlignment="1">
      <alignment horizontal="center" vertical="center" wrapText="1"/>
    </xf>
    <xf numFmtId="0" fontId="5" fillId="5" borderId="1" xfId="0" applyFont="1" applyFill="1" applyBorder="1" applyAlignment="1">
      <alignment horizontal="center"/>
    </xf>
    <xf numFmtId="0" fontId="5" fillId="5" borderId="1" xfId="0" applyFont="1" applyFill="1" applyBorder="1" applyAlignment="1">
      <alignment horizontal="left" vertical="center" wrapText="1"/>
    </xf>
    <xf numFmtId="4" fontId="5" fillId="5" borderId="1" xfId="0" applyNumberFormat="1" applyFont="1" applyFill="1" applyBorder="1" applyAlignment="1">
      <alignment horizontal="right" vertical="center"/>
    </xf>
    <xf numFmtId="9" fontId="5" fillId="5" borderId="1" xfId="1" applyFont="1" applyFill="1" applyBorder="1" applyAlignment="1">
      <alignment horizontal="right" vertical="center" wrapText="1"/>
    </xf>
    <xf numFmtId="9" fontId="5" fillId="5" borderId="1" xfId="1" applyFont="1" applyFill="1" applyBorder="1" applyAlignment="1">
      <alignment horizontal="center" vertical="center"/>
    </xf>
    <xf numFmtId="9" fontId="5" fillId="5"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25"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4" fontId="2" fillId="9" borderId="1" xfId="0" applyNumberFormat="1" applyFont="1" applyFill="1" applyBorder="1" applyAlignment="1">
      <alignment vertical="center" wrapText="1"/>
    </xf>
    <xf numFmtId="0" fontId="13" fillId="0" borderId="32" xfId="2" applyFont="1" applyBorder="1" applyAlignment="1">
      <alignment horizontal="left" vertical="center" wrapText="1"/>
    </xf>
    <xf numFmtId="0" fontId="15" fillId="0" borderId="20" xfId="2" applyFont="1" applyBorder="1" applyAlignment="1">
      <alignment horizontal="left" vertical="center" wrapText="1"/>
    </xf>
    <xf numFmtId="0" fontId="15" fillId="0" borderId="21" xfId="2" applyFont="1" applyBorder="1" applyAlignment="1">
      <alignment horizontal="left" vertical="center" wrapText="1"/>
    </xf>
    <xf numFmtId="0" fontId="48" fillId="5" borderId="1" xfId="0" applyFont="1" applyFill="1" applyBorder="1" applyAlignment="1">
      <alignment horizontal="center" vertical="center" wrapText="1"/>
    </xf>
    <xf numFmtId="0" fontId="48"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2" fillId="5" borderId="1" xfId="0" applyFont="1" applyFill="1" applyBorder="1" applyAlignment="1">
      <alignment vertical="center" wrapText="1"/>
    </xf>
    <xf numFmtId="4" fontId="22" fillId="5" borderId="1" xfId="0" applyNumberFormat="1" applyFont="1" applyFill="1" applyBorder="1" applyAlignment="1">
      <alignment horizontal="center" vertical="center" wrapText="1"/>
    </xf>
    <xf numFmtId="4" fontId="0" fillId="5" borderId="1" xfId="0" applyNumberFormat="1" applyFill="1" applyBorder="1" applyAlignment="1">
      <alignment horizontal="center" vertical="center" wrapText="1"/>
    </xf>
    <xf numFmtId="4" fontId="0" fillId="5" borderId="1" xfId="1" applyNumberFormat="1" applyFont="1" applyFill="1" applyBorder="1" applyAlignment="1">
      <alignment horizontal="center" vertical="center" wrapText="1"/>
    </xf>
    <xf numFmtId="4" fontId="2" fillId="5" borderId="1" xfId="0" applyNumberFormat="1" applyFont="1" applyFill="1" applyBorder="1" applyAlignment="1">
      <alignment vertical="center" wrapText="1"/>
    </xf>
    <xf numFmtId="0" fontId="54" fillId="5" borderId="2" xfId="0" applyFont="1" applyFill="1" applyBorder="1" applyAlignment="1">
      <alignment horizontal="center" vertical="center" wrapText="1"/>
    </xf>
    <xf numFmtId="0" fontId="0" fillId="0" borderId="2" xfId="0" applyBorder="1" applyAlignment="1">
      <alignment vertical="center"/>
    </xf>
    <xf numFmtId="0" fontId="24" fillId="0" borderId="34" xfId="0" applyFont="1" applyBorder="1" applyAlignment="1">
      <alignment horizontal="left" vertical="center" wrapText="1"/>
    </xf>
    <xf numFmtId="0" fontId="32" fillId="0" borderId="2" xfId="0" applyFont="1" applyBorder="1" applyAlignment="1">
      <alignment vertical="center" wrapText="1"/>
    </xf>
    <xf numFmtId="0" fontId="24" fillId="0" borderId="2" xfId="0" applyFont="1" applyBorder="1" applyAlignment="1">
      <alignment vertical="center" wrapText="1"/>
    </xf>
    <xf numFmtId="0" fontId="24" fillId="0" borderId="2" xfId="0" applyFont="1" applyBorder="1" applyAlignment="1">
      <alignment vertical="center"/>
    </xf>
    <xf numFmtId="0" fontId="0" fillId="5" borderId="2" xfId="0" applyFill="1" applyBorder="1" applyAlignment="1">
      <alignment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5" fillId="9" borderId="10" xfId="0" applyFont="1" applyFill="1" applyBorder="1" applyAlignment="1">
      <alignment horizontal="center" vertical="center" wrapText="1"/>
    </xf>
    <xf numFmtId="4" fontId="2" fillId="9" borderId="11" xfId="0" applyNumberFormat="1" applyFont="1" applyFill="1" applyBorder="1" applyAlignment="1">
      <alignment vertical="center" wrapText="1"/>
    </xf>
    <xf numFmtId="0" fontId="22" fillId="0" borderId="10" xfId="0" applyFont="1" applyBorder="1" applyAlignment="1">
      <alignment horizontal="center" vertical="center" wrapText="1"/>
    </xf>
    <xf numFmtId="0" fontId="0" fillId="0" borderId="11" xfId="0" applyBorder="1" applyAlignment="1">
      <alignment vertical="center"/>
    </xf>
    <xf numFmtId="0" fontId="0" fillId="0" borderId="10" xfId="0" applyBorder="1" applyAlignment="1">
      <alignment horizontal="center" vertical="center" wrapText="1"/>
    </xf>
    <xf numFmtId="4" fontId="21" fillId="0" borderId="0" xfId="0" applyNumberFormat="1" applyFont="1" applyAlignment="1">
      <alignment horizontal="center" vertical="center"/>
    </xf>
    <xf numFmtId="4" fontId="0" fillId="0" borderId="11" xfId="0" applyNumberFormat="1" applyBorder="1" applyAlignment="1">
      <alignment vertical="center" wrapText="1"/>
    </xf>
    <xf numFmtId="0" fontId="4" fillId="0" borderId="10" xfId="0" applyFont="1" applyBorder="1" applyAlignment="1">
      <alignment horizontal="center" wrapText="1"/>
    </xf>
    <xf numFmtId="0" fontId="12" fillId="5" borderId="15" xfId="0" applyFont="1" applyFill="1" applyBorder="1" applyAlignment="1">
      <alignment vertical="center" wrapText="1"/>
    </xf>
    <xf numFmtId="0" fontId="2" fillId="5" borderId="16" xfId="0" applyFont="1" applyFill="1" applyBorder="1" applyAlignment="1">
      <alignment horizontal="right" vertical="center" wrapText="1"/>
    </xf>
    <xf numFmtId="0" fontId="25" fillId="5" borderId="16" xfId="0" applyFont="1" applyFill="1" applyBorder="1" applyAlignment="1">
      <alignment horizontal="center" vertical="center" wrapText="1"/>
    </xf>
    <xf numFmtId="0" fontId="2" fillId="5" borderId="16" xfId="0" applyFont="1" applyFill="1" applyBorder="1" applyAlignment="1">
      <alignment horizontal="center" vertical="center" wrapText="1"/>
    </xf>
    <xf numFmtId="4" fontId="2" fillId="5" borderId="16" xfId="0" applyNumberFormat="1" applyFont="1" applyFill="1" applyBorder="1" applyAlignment="1">
      <alignment horizontal="right" vertical="center" wrapText="1"/>
    </xf>
    <xf numFmtId="4" fontId="2" fillId="5" borderId="17" xfId="0" applyNumberFormat="1" applyFont="1" applyFill="1" applyBorder="1" applyAlignment="1">
      <alignment horizontal="right" vertical="center" wrapText="1"/>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0" fillId="0" borderId="1" xfId="0" applyBorder="1" applyAlignment="1">
      <alignment horizontal="left" vertical="center" wrapText="1"/>
    </xf>
    <xf numFmtId="0" fontId="0" fillId="0" borderId="11" xfId="0" applyBorder="1" applyAlignment="1">
      <alignment horizontal="left" vertical="center" wrapText="1"/>
    </xf>
    <xf numFmtId="0" fontId="13" fillId="0" borderId="10" xfId="0" applyFont="1" applyBorder="1" applyAlignment="1">
      <alignment horizontal="left" vertical="center" wrapText="1"/>
    </xf>
    <xf numFmtId="0" fontId="13" fillId="0" borderId="15" xfId="0" applyFont="1" applyBorder="1" applyAlignment="1">
      <alignment horizontal="left"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32" fillId="0" borderId="0" xfId="0" applyFont="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10" fillId="0" borderId="10" xfId="0" applyFont="1" applyBorder="1" applyAlignment="1">
      <alignment horizontal="left"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5" fillId="8"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0" fillId="0" borderId="10" xfId="0" applyBorder="1" applyAlignment="1">
      <alignment horizontal="left" vertical="center"/>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Border="1" applyAlignment="1">
      <alignment horizontal="left" vertical="center" wrapText="1"/>
    </xf>
    <xf numFmtId="0" fontId="0" fillId="0" borderId="5" xfId="0" applyBorder="1" applyAlignment="1">
      <alignment horizontal="left" vertical="center" wrapText="1"/>
    </xf>
    <xf numFmtId="0" fontId="2" fillId="6" borderId="1" xfId="0" applyFont="1" applyFill="1" applyBorder="1" applyAlignment="1">
      <alignment horizontal="center" vertical="center"/>
    </xf>
    <xf numFmtId="0" fontId="23" fillId="0" borderId="1" xfId="0" applyFont="1" applyBorder="1" applyAlignment="1">
      <alignment horizontal="left" vertical="center" wrapText="1"/>
    </xf>
    <xf numFmtId="0" fontId="13" fillId="3" borderId="4"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5" fillId="4" borderId="21" xfId="0" applyFont="1" applyFill="1" applyBorder="1" applyAlignment="1">
      <alignment horizontal="center" vertical="center" wrapText="1"/>
    </xf>
    <xf numFmtId="0" fontId="5" fillId="4" borderId="0" xfId="0" applyFont="1" applyFill="1" applyAlignment="1">
      <alignment horizontal="center" vertical="center" wrapText="1"/>
    </xf>
    <xf numFmtId="0" fontId="5" fillId="8" borderId="21" xfId="0" applyFont="1" applyFill="1" applyBorder="1" applyAlignment="1">
      <alignment horizontal="center" vertical="center" wrapText="1"/>
    </xf>
    <xf numFmtId="0" fontId="5" fillId="8" borderId="0" xfId="0" applyFont="1" applyFill="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24" fillId="0" borderId="33" xfId="0" applyFont="1" applyBorder="1" applyAlignment="1">
      <alignment horizontal="left" vertical="center" wrapText="1"/>
    </xf>
    <xf numFmtId="0" fontId="24" fillId="0" borderId="32" xfId="0" applyFont="1" applyBorder="1" applyAlignment="1">
      <alignment horizontal="left" vertical="center" wrapText="1"/>
    </xf>
    <xf numFmtId="0" fontId="24" fillId="0" borderId="34" xfId="0" applyFont="1" applyBorder="1" applyAlignment="1">
      <alignment horizontal="left" vertical="center" wrapText="1"/>
    </xf>
    <xf numFmtId="0" fontId="0" fillId="0" borderId="0" xfId="0" applyAlignment="1">
      <alignment horizontal="left" vertical="center"/>
    </xf>
    <xf numFmtId="0" fontId="20" fillId="0" borderId="13" xfId="2" applyFont="1" applyBorder="1" applyAlignment="1">
      <alignment horizontal="left" vertical="center" wrapText="1"/>
    </xf>
    <xf numFmtId="0" fontId="20" fillId="0" borderId="14" xfId="2" applyFont="1" applyBorder="1" applyAlignment="1">
      <alignment horizontal="left" vertical="center" wrapText="1"/>
    </xf>
    <xf numFmtId="0" fontId="40" fillId="9" borderId="6" xfId="0" applyFont="1" applyFill="1" applyBorder="1" applyAlignment="1">
      <alignment horizontal="center" vertical="center" wrapText="1"/>
    </xf>
    <xf numFmtId="0" fontId="40" fillId="9" borderId="7"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13" fillId="0" borderId="16" xfId="2" applyFont="1" applyBorder="1" applyAlignment="1">
      <alignment horizontal="left" vertical="center" wrapText="1"/>
    </xf>
    <xf numFmtId="0" fontId="13" fillId="0" borderId="17" xfId="2" applyFont="1" applyBorder="1" applyAlignment="1">
      <alignment horizontal="left" vertical="center" wrapText="1"/>
    </xf>
    <xf numFmtId="0" fontId="20" fillId="0" borderId="12" xfId="2" applyFont="1" applyBorder="1" applyAlignment="1">
      <alignment horizontal="left" vertical="center" wrapText="1"/>
    </xf>
    <xf numFmtId="0" fontId="20" fillId="0" borderId="2" xfId="2" applyFont="1" applyBorder="1" applyAlignment="1">
      <alignment horizontal="left" vertical="center" wrapText="1"/>
    </xf>
    <xf numFmtId="0" fontId="20" fillId="0" borderId="6" xfId="2" applyFont="1" applyBorder="1" applyAlignment="1">
      <alignment horizontal="left" vertical="center" wrapText="1"/>
    </xf>
    <xf numFmtId="0" fontId="20" fillId="0" borderId="7" xfId="2" applyFont="1" applyBorder="1" applyAlignment="1">
      <alignment horizontal="left"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Border="1" applyAlignment="1">
      <alignment horizontal="left" vertical="center" wrapText="1"/>
    </xf>
    <xf numFmtId="0" fontId="13" fillId="0" borderId="11" xfId="2" applyFont="1" applyBorder="1" applyAlignment="1">
      <alignment horizontal="left" vertical="center" wrapText="1"/>
    </xf>
    <xf numFmtId="0" fontId="13" fillId="0" borderId="13" xfId="2" applyFont="1" applyBorder="1" applyAlignment="1">
      <alignment horizontal="left" vertical="center" wrapText="1"/>
    </xf>
    <xf numFmtId="0" fontId="13" fillId="0" borderId="14" xfId="2" applyFont="1" applyBorder="1" applyAlignment="1">
      <alignment horizontal="left" vertical="center" wrapText="1"/>
    </xf>
    <xf numFmtId="0" fontId="16" fillId="0" borderId="9" xfId="0" applyFont="1" applyBorder="1" applyAlignment="1">
      <alignment horizontal="center" vertical="center"/>
    </xf>
    <xf numFmtId="0" fontId="16" fillId="0" borderId="0" xfId="0" applyFont="1" applyAlignment="1">
      <alignment horizontal="center" vertical="center"/>
    </xf>
    <xf numFmtId="0" fontId="15" fillId="0" borderId="1" xfId="2" applyFont="1" applyBorder="1" applyAlignment="1">
      <alignment horizontal="left" vertical="center" wrapText="1"/>
    </xf>
    <xf numFmtId="0" fontId="15" fillId="0" borderId="11"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2" xfId="2" applyFont="1" applyBorder="1" applyAlignment="1">
      <alignment horizontal="left" vertical="center" wrapText="1"/>
    </xf>
    <xf numFmtId="0" fontId="52"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24" fillId="0" borderId="31" xfId="0" applyFont="1" applyBorder="1" applyAlignment="1">
      <alignment horizontal="center" vertical="center" wrapText="1"/>
    </xf>
    <xf numFmtId="0" fontId="20" fillId="0" borderId="10" xfId="2" applyFont="1" applyBorder="1" applyAlignment="1">
      <alignment horizontal="left" vertical="center" wrapText="1"/>
    </xf>
    <xf numFmtId="0" fontId="20" fillId="0" borderId="1" xfId="2" applyFont="1" applyBorder="1" applyAlignment="1">
      <alignment horizontal="left" vertical="center" wrapText="1"/>
    </xf>
    <xf numFmtId="0" fontId="24" fillId="0" borderId="1" xfId="0" applyFont="1" applyBorder="1" applyAlignment="1">
      <alignment horizontal="left" vertical="center" wrapText="1"/>
    </xf>
    <xf numFmtId="0" fontId="0" fillId="0" borderId="21"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3" xfId="0" applyBorder="1" applyAlignment="1">
      <alignment horizontal="center"/>
    </xf>
    <xf numFmtId="0" fontId="40" fillId="9" borderId="18" xfId="0" applyFont="1" applyFill="1" applyBorder="1" applyAlignment="1">
      <alignment horizontal="center" vertical="center" wrapText="1"/>
    </xf>
    <xf numFmtId="0" fontId="40" fillId="9" borderId="18" xfId="0" applyFont="1" applyFill="1" applyBorder="1" applyAlignment="1">
      <alignment horizontal="center" vertical="center"/>
    </xf>
    <xf numFmtId="0" fontId="20" fillId="0" borderId="15" xfId="2" applyFont="1" applyBorder="1" applyAlignment="1">
      <alignment horizontal="left" vertical="center" wrapText="1"/>
    </xf>
    <xf numFmtId="0" fontId="20" fillId="0" borderId="16" xfId="2" applyFont="1" applyBorder="1" applyAlignment="1">
      <alignment horizontal="left" vertical="center" wrapText="1"/>
    </xf>
    <xf numFmtId="0" fontId="40" fillId="9" borderId="1" xfId="0" applyFont="1" applyFill="1" applyBorder="1" applyAlignment="1">
      <alignment horizontal="center" vertical="center" wrapText="1"/>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1" xfId="2" applyFont="1" applyBorder="1" applyAlignment="1">
      <alignment horizontal="center" vertical="center" wrapText="1"/>
    </xf>
    <xf numFmtId="0" fontId="35" fillId="0" borderId="0" xfId="0" applyFont="1" applyAlignment="1">
      <alignment horizontal="center" vertical="center" wrapText="1"/>
    </xf>
    <xf numFmtId="0" fontId="13" fillId="0" borderId="15" xfId="2" applyFont="1" applyBorder="1" applyAlignment="1">
      <alignment horizontal="left" vertical="center" wrapText="1"/>
    </xf>
    <xf numFmtId="0" fontId="17" fillId="9" borderId="23"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3" fillId="0" borderId="10" xfId="2" applyFont="1" applyBorder="1" applyAlignment="1">
      <alignment horizontal="left" vertical="center" wrapText="1"/>
    </xf>
    <xf numFmtId="0" fontId="13" fillId="0" borderId="15" xfId="2" applyFont="1" applyBorder="1" applyAlignment="1">
      <alignment horizontal="right" vertical="center" wrapText="1"/>
    </xf>
    <xf numFmtId="0" fontId="13" fillId="0" borderId="16" xfId="2" applyFont="1" applyBorder="1" applyAlignment="1">
      <alignment horizontal="right" vertical="center" wrapText="1"/>
    </xf>
    <xf numFmtId="0" fontId="13" fillId="0" borderId="10" xfId="2" applyFont="1" applyBorder="1" applyAlignment="1">
      <alignment horizontal="right" vertical="center" wrapText="1"/>
    </xf>
    <xf numFmtId="0" fontId="13" fillId="0" borderId="1" xfId="2" applyFont="1" applyBorder="1" applyAlignment="1">
      <alignment horizontal="right" vertical="center" wrapText="1"/>
    </xf>
    <xf numFmtId="0" fontId="20" fillId="0" borderId="0" xfId="0" applyFont="1" applyAlignment="1">
      <alignment horizontal="center" vertical="center" wrapText="1"/>
    </xf>
    <xf numFmtId="0" fontId="13" fillId="0" borderId="6" xfId="2" applyFont="1" applyBorder="1" applyAlignment="1">
      <alignment horizontal="right" vertical="center" wrapText="1"/>
    </xf>
    <xf numFmtId="0" fontId="13" fillId="0" borderId="7" xfId="2" applyFont="1" applyBorder="1" applyAlignment="1">
      <alignment horizontal="right" vertical="center" wrapText="1"/>
    </xf>
    <xf numFmtId="0" fontId="36" fillId="0" borderId="0" xfId="0" applyFont="1" applyAlignment="1">
      <alignment horizontal="left" vertical="center"/>
    </xf>
    <xf numFmtId="0" fontId="8" fillId="0" borderId="0" xfId="0" applyFont="1" applyAlignment="1">
      <alignment horizontal="left" vertical="center"/>
    </xf>
    <xf numFmtId="0" fontId="44" fillId="9" borderId="1" xfId="0" applyFont="1" applyFill="1" applyBorder="1" applyAlignment="1">
      <alignment horizontal="center" vertical="center" wrapText="1"/>
    </xf>
    <xf numFmtId="0" fontId="48" fillId="5" borderId="1" xfId="0" applyFont="1" applyFill="1" applyBorder="1" applyAlignment="1">
      <alignment horizontal="center"/>
    </xf>
    <xf numFmtId="0" fontId="48" fillId="5" borderId="1" xfId="0" applyFont="1" applyFill="1" applyBorder="1" applyAlignment="1">
      <alignment horizontal="center" vertical="center" wrapText="1"/>
    </xf>
    <xf numFmtId="0" fontId="48" fillId="5" borderId="1" xfId="0" applyFont="1" applyFill="1" applyBorder="1" applyAlignment="1">
      <alignment horizontal="center" vertical="center"/>
    </xf>
    <xf numFmtId="0" fontId="48" fillId="5" borderId="1" xfId="0" applyFont="1" applyFill="1" applyBorder="1" applyAlignment="1">
      <alignment horizont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47" fillId="0" borderId="0" xfId="0" applyFont="1" applyAlignment="1">
      <alignment horizontal="left" vertical="center" wrapText="1"/>
    </xf>
  </cellXfs>
  <cellStyles count="3">
    <cellStyle name="Βασικό_ΑΞΟΝΑΣ 4  ΕΠΙΛΕΞΙΜΟΤΗΤΑΣ ΠΡΑΞΕΩΝ_11_2009" xfId="2" xr:uid="{00000000-0005-0000-0000-000000000000}"/>
    <cellStyle name="Κανονικό" xfId="0" builtinId="0"/>
    <cellStyle name="Ποσοστό" xfId="1" builtinId="5"/>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1.png"/><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2</xdr:col>
      <xdr:colOff>2627</xdr:colOff>
      <xdr:row>0</xdr:row>
      <xdr:rowOff>0</xdr:rowOff>
    </xdr:from>
    <xdr:to>
      <xdr:col>7</xdr:col>
      <xdr:colOff>295275</xdr:colOff>
      <xdr:row>3</xdr:row>
      <xdr:rowOff>285750</xdr:rowOff>
    </xdr:to>
    <xdr:grpSp>
      <xdr:nvGrpSpPr>
        <xdr:cNvPr id="2" name="Ομάδα 1">
          <a:extLst>
            <a:ext uri="{FF2B5EF4-FFF2-40B4-BE49-F238E27FC236}">
              <a16:creationId xmlns:a16="http://schemas.microsoft.com/office/drawing/2014/main" id="{98DE9756-3ED8-4055-B4D6-CA6FBA208E77}"/>
            </a:ext>
          </a:extLst>
        </xdr:cNvPr>
        <xdr:cNvGrpSpPr/>
      </xdr:nvGrpSpPr>
      <xdr:grpSpPr>
        <a:xfrm>
          <a:off x="3285089" y="0"/>
          <a:ext cx="5406840" cy="857250"/>
          <a:chOff x="7953375" y="2962275"/>
          <a:chExt cx="3505200" cy="657225"/>
        </a:xfrm>
      </xdr:grpSpPr>
      <xdr:pic>
        <xdr:nvPicPr>
          <xdr:cNvPr id="3" name="Εικόνα 2">
            <a:extLst>
              <a:ext uri="{FF2B5EF4-FFF2-40B4-BE49-F238E27FC236}">
                <a16:creationId xmlns:a16="http://schemas.microsoft.com/office/drawing/2014/main" id="{B60E6B24-8949-3486-E3B6-0C2B4E0A90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D5B5D1B0-B379-F91E-AF25-8FB6CA854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6F174D04-5B98-E3AF-2151-47C5EB3B56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06B9DE26-EEA0-9CDA-2E0C-62C4C75CD03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2183852</xdr:colOff>
      <xdr:row>0</xdr:row>
      <xdr:rowOff>0</xdr:rowOff>
    </xdr:from>
    <xdr:to>
      <xdr:col>6</xdr:col>
      <xdr:colOff>304800</xdr:colOff>
      <xdr:row>3</xdr:row>
      <xdr:rowOff>200024</xdr:rowOff>
    </xdr:to>
    <xdr:grpSp>
      <xdr:nvGrpSpPr>
        <xdr:cNvPr id="2" name="Ομάδα 1">
          <a:extLst>
            <a:ext uri="{FF2B5EF4-FFF2-40B4-BE49-F238E27FC236}">
              <a16:creationId xmlns:a16="http://schemas.microsoft.com/office/drawing/2014/main" id="{7EB13135-E1AB-4992-89E4-A80B5A9BE62D}"/>
            </a:ext>
          </a:extLst>
        </xdr:cNvPr>
        <xdr:cNvGrpSpPr/>
      </xdr:nvGrpSpPr>
      <xdr:grpSpPr>
        <a:xfrm>
          <a:off x="2802977" y="0"/>
          <a:ext cx="4083598" cy="771524"/>
          <a:chOff x="7953375" y="2962275"/>
          <a:chExt cx="3505200" cy="657225"/>
        </a:xfrm>
      </xdr:grpSpPr>
      <xdr:pic>
        <xdr:nvPicPr>
          <xdr:cNvPr id="3" name="Εικόνα 2">
            <a:extLst>
              <a:ext uri="{FF2B5EF4-FFF2-40B4-BE49-F238E27FC236}">
                <a16:creationId xmlns:a16="http://schemas.microsoft.com/office/drawing/2014/main" id="{35DD687D-6B9A-F9A6-FBE2-CA30EE9248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5316034C-D874-8D8F-E3AB-50E868E7F5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4054C226-1BFA-4057-FAC2-5640172520E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E4345552-F149-13A0-90FB-46B6688D85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1198508</xdr:colOff>
      <xdr:row>0</xdr:row>
      <xdr:rowOff>0</xdr:rowOff>
    </xdr:from>
    <xdr:to>
      <xdr:col>3</xdr:col>
      <xdr:colOff>614527</xdr:colOff>
      <xdr:row>3</xdr:row>
      <xdr:rowOff>115613</xdr:rowOff>
    </xdr:to>
    <xdr:grpSp>
      <xdr:nvGrpSpPr>
        <xdr:cNvPr id="14" name="Ομάδα 13">
          <a:extLst>
            <a:ext uri="{FF2B5EF4-FFF2-40B4-BE49-F238E27FC236}">
              <a16:creationId xmlns:a16="http://schemas.microsoft.com/office/drawing/2014/main" id="{7740D923-D02F-1F9C-A36C-66B4A7FA52D2}"/>
            </a:ext>
          </a:extLst>
        </xdr:cNvPr>
        <xdr:cNvGrpSpPr/>
      </xdr:nvGrpSpPr>
      <xdr:grpSpPr>
        <a:xfrm>
          <a:off x="1636658" y="0"/>
          <a:ext cx="3073619" cy="687113"/>
          <a:chOff x="7953375" y="2962275"/>
          <a:chExt cx="3505200" cy="657225"/>
        </a:xfrm>
      </xdr:grpSpPr>
      <xdr:pic>
        <xdr:nvPicPr>
          <xdr:cNvPr id="9" name="Εικόνα 8">
            <a:extLst>
              <a:ext uri="{FF2B5EF4-FFF2-40B4-BE49-F238E27FC236}">
                <a16:creationId xmlns:a16="http://schemas.microsoft.com/office/drawing/2014/main" id="{E2075F41-60CE-ADD3-E1F2-EEF4F5BB9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1">
            <a:extLst>
              <a:ext uri="{FF2B5EF4-FFF2-40B4-BE49-F238E27FC236}">
                <a16:creationId xmlns:a16="http://schemas.microsoft.com/office/drawing/2014/main" id="{BB1DB1B2-1C20-63D4-B0B7-26152868A9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10">
            <a:extLst>
              <a:ext uri="{FF2B5EF4-FFF2-40B4-BE49-F238E27FC236}">
                <a16:creationId xmlns:a16="http://schemas.microsoft.com/office/drawing/2014/main" id="{5FEF0F0F-28F0-3258-84BB-1D8A9EBE3F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Εικόνα 2">
            <a:extLst>
              <a:ext uri="{FF2B5EF4-FFF2-40B4-BE49-F238E27FC236}">
                <a16:creationId xmlns:a16="http://schemas.microsoft.com/office/drawing/2014/main" id="{511011BB-ED74-657C-3692-6AC06B5C47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606512</xdr:colOff>
      <xdr:row>0</xdr:row>
      <xdr:rowOff>0</xdr:rowOff>
    </xdr:from>
    <xdr:to>
      <xdr:col>5</xdr:col>
      <xdr:colOff>505327</xdr:colOff>
      <xdr:row>3</xdr:row>
      <xdr:rowOff>180473</xdr:rowOff>
    </xdr:to>
    <xdr:grpSp>
      <xdr:nvGrpSpPr>
        <xdr:cNvPr id="2" name="Ομάδα 1">
          <a:extLst>
            <a:ext uri="{FF2B5EF4-FFF2-40B4-BE49-F238E27FC236}">
              <a16:creationId xmlns:a16="http://schemas.microsoft.com/office/drawing/2014/main" id="{635B2480-9C66-46C7-8D55-BCBA842593BB}"/>
            </a:ext>
          </a:extLst>
        </xdr:cNvPr>
        <xdr:cNvGrpSpPr/>
      </xdr:nvGrpSpPr>
      <xdr:grpSpPr>
        <a:xfrm>
          <a:off x="1035137" y="0"/>
          <a:ext cx="4432715" cy="751973"/>
          <a:chOff x="7953375" y="2962275"/>
          <a:chExt cx="3505200" cy="657225"/>
        </a:xfrm>
      </xdr:grpSpPr>
      <xdr:pic>
        <xdr:nvPicPr>
          <xdr:cNvPr id="3" name="Εικόνα 2">
            <a:extLst>
              <a:ext uri="{FF2B5EF4-FFF2-40B4-BE49-F238E27FC236}">
                <a16:creationId xmlns:a16="http://schemas.microsoft.com/office/drawing/2014/main" id="{97D0F393-296E-1221-53F3-17AD04EACD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CDFFEED7-3897-9B03-A110-A5D81B8E45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F4D27EF8-F186-47DA-B722-E9AC85DA18B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2DD96E88-6B72-C627-4D78-3A59B30502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2627</xdr:colOff>
      <xdr:row>0</xdr:row>
      <xdr:rowOff>0</xdr:rowOff>
    </xdr:from>
    <xdr:to>
      <xdr:col>7</xdr:col>
      <xdr:colOff>80596</xdr:colOff>
      <xdr:row>3</xdr:row>
      <xdr:rowOff>78828</xdr:rowOff>
    </xdr:to>
    <xdr:grpSp>
      <xdr:nvGrpSpPr>
        <xdr:cNvPr id="8" name="Ομάδα 7">
          <a:extLst>
            <a:ext uri="{FF2B5EF4-FFF2-40B4-BE49-F238E27FC236}">
              <a16:creationId xmlns:a16="http://schemas.microsoft.com/office/drawing/2014/main" id="{8CDBD6FA-5835-4AEC-96CF-D6F893EEEB86}"/>
            </a:ext>
          </a:extLst>
        </xdr:cNvPr>
        <xdr:cNvGrpSpPr/>
      </xdr:nvGrpSpPr>
      <xdr:grpSpPr>
        <a:xfrm>
          <a:off x="3336377" y="0"/>
          <a:ext cx="3325994" cy="650328"/>
          <a:chOff x="7953375" y="2962275"/>
          <a:chExt cx="3505200" cy="657225"/>
        </a:xfrm>
      </xdr:grpSpPr>
      <xdr:pic>
        <xdr:nvPicPr>
          <xdr:cNvPr id="9" name="Εικόνα 8">
            <a:extLst>
              <a:ext uri="{FF2B5EF4-FFF2-40B4-BE49-F238E27FC236}">
                <a16:creationId xmlns:a16="http://schemas.microsoft.com/office/drawing/2014/main" id="{5EB5BEB2-68EA-8D25-EF01-E7CA5435EC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Εικόνα 1">
            <a:extLst>
              <a:ext uri="{FF2B5EF4-FFF2-40B4-BE49-F238E27FC236}">
                <a16:creationId xmlns:a16="http://schemas.microsoft.com/office/drawing/2014/main" id="{AE18F096-7FAC-ADF5-DCE8-9E4F22B259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Εικόνα 10">
            <a:extLst>
              <a:ext uri="{FF2B5EF4-FFF2-40B4-BE49-F238E27FC236}">
                <a16:creationId xmlns:a16="http://schemas.microsoft.com/office/drawing/2014/main" id="{B0CD1F49-8CB7-4975-E26A-8A213C10F2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Εικόνα 2">
            <a:extLst>
              <a:ext uri="{FF2B5EF4-FFF2-40B4-BE49-F238E27FC236}">
                <a16:creationId xmlns:a16="http://schemas.microsoft.com/office/drawing/2014/main" id="{EEA31BAE-3618-3E67-9B52-C1FEDCBA35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2627</xdr:colOff>
      <xdr:row>0</xdr:row>
      <xdr:rowOff>0</xdr:rowOff>
    </xdr:from>
    <xdr:to>
      <xdr:col>7</xdr:col>
      <xdr:colOff>80596</xdr:colOff>
      <xdr:row>3</xdr:row>
      <xdr:rowOff>78828</xdr:rowOff>
    </xdr:to>
    <xdr:grpSp>
      <xdr:nvGrpSpPr>
        <xdr:cNvPr id="12" name="Ομάδα 11">
          <a:extLst>
            <a:ext uri="{FF2B5EF4-FFF2-40B4-BE49-F238E27FC236}">
              <a16:creationId xmlns:a16="http://schemas.microsoft.com/office/drawing/2014/main" id="{50ACEA53-3FF6-4E93-9F2C-395F73FF7AEC}"/>
            </a:ext>
          </a:extLst>
        </xdr:cNvPr>
        <xdr:cNvGrpSpPr/>
      </xdr:nvGrpSpPr>
      <xdr:grpSpPr>
        <a:xfrm>
          <a:off x="1221827" y="0"/>
          <a:ext cx="3125969" cy="650328"/>
          <a:chOff x="7953375" y="2962275"/>
          <a:chExt cx="3505200" cy="657225"/>
        </a:xfrm>
      </xdr:grpSpPr>
      <xdr:pic>
        <xdr:nvPicPr>
          <xdr:cNvPr id="13" name="Εικόνα 12">
            <a:extLst>
              <a:ext uri="{FF2B5EF4-FFF2-40B4-BE49-F238E27FC236}">
                <a16:creationId xmlns:a16="http://schemas.microsoft.com/office/drawing/2014/main" id="{0FD4581F-DE80-F6C5-C926-54C545FEE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Εικόνα 1">
            <a:extLst>
              <a:ext uri="{FF2B5EF4-FFF2-40B4-BE49-F238E27FC236}">
                <a16:creationId xmlns:a16="http://schemas.microsoft.com/office/drawing/2014/main" id="{0897CEFC-F813-58F4-1BA9-A0E683A1B7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Εικόνα 14">
            <a:extLst>
              <a:ext uri="{FF2B5EF4-FFF2-40B4-BE49-F238E27FC236}">
                <a16:creationId xmlns:a16="http://schemas.microsoft.com/office/drawing/2014/main" id="{50B9FF31-FA7F-632D-77BA-E6616B25BF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Εικόνα 2">
            <a:extLst>
              <a:ext uri="{FF2B5EF4-FFF2-40B4-BE49-F238E27FC236}">
                <a16:creationId xmlns:a16="http://schemas.microsoft.com/office/drawing/2014/main" id="{37139725-07B7-739A-42E0-82D2622682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2315232</xdr:colOff>
      <xdr:row>0</xdr:row>
      <xdr:rowOff>39413</xdr:rowOff>
    </xdr:from>
    <xdr:to>
      <xdr:col>7</xdr:col>
      <xdr:colOff>256189</xdr:colOff>
      <xdr:row>3</xdr:row>
      <xdr:rowOff>190499</xdr:rowOff>
    </xdr:to>
    <xdr:grpSp>
      <xdr:nvGrpSpPr>
        <xdr:cNvPr id="2" name="Ομάδα 1">
          <a:extLst>
            <a:ext uri="{FF2B5EF4-FFF2-40B4-BE49-F238E27FC236}">
              <a16:creationId xmlns:a16="http://schemas.microsoft.com/office/drawing/2014/main" id="{CE839429-AB89-44CE-9AFD-D92E936CD495}"/>
            </a:ext>
          </a:extLst>
        </xdr:cNvPr>
        <xdr:cNvGrpSpPr/>
      </xdr:nvGrpSpPr>
      <xdr:grpSpPr>
        <a:xfrm>
          <a:off x="3201057" y="39413"/>
          <a:ext cx="3627382" cy="722586"/>
          <a:chOff x="7953375" y="2962275"/>
          <a:chExt cx="3505200" cy="657225"/>
        </a:xfrm>
      </xdr:grpSpPr>
      <xdr:pic>
        <xdr:nvPicPr>
          <xdr:cNvPr id="3" name="Εικόνα 2">
            <a:extLst>
              <a:ext uri="{FF2B5EF4-FFF2-40B4-BE49-F238E27FC236}">
                <a16:creationId xmlns:a16="http://schemas.microsoft.com/office/drawing/2014/main" id="{A1CAE10D-BE2F-42C7-B629-0B6BA84659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442" b="7307"/>
          <a:stretch>
            <a:fillRect/>
          </a:stretch>
        </xdr:blipFill>
        <xdr:spPr bwMode="auto">
          <a:xfrm>
            <a:off x="7953375" y="2962275"/>
            <a:ext cx="942975" cy="6572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Εικόνα 1">
            <a:extLst>
              <a:ext uri="{FF2B5EF4-FFF2-40B4-BE49-F238E27FC236}">
                <a16:creationId xmlns:a16="http://schemas.microsoft.com/office/drawing/2014/main" id="{540F424E-4C32-BA34-D860-6950898F8E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10" t="6181" r="10246" b="9196"/>
          <a:stretch>
            <a:fillRect/>
          </a:stretch>
        </xdr:blipFill>
        <xdr:spPr bwMode="auto">
          <a:xfrm>
            <a:off x="8982075" y="3038475"/>
            <a:ext cx="1104900" cy="5429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Εικόνα 4">
            <a:extLst>
              <a:ext uri="{FF2B5EF4-FFF2-40B4-BE49-F238E27FC236}">
                <a16:creationId xmlns:a16="http://schemas.microsoft.com/office/drawing/2014/main" id="{716EC73F-7897-1F3D-22EE-CF76794F0F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01275" y="3038475"/>
            <a:ext cx="638175" cy="523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Εικόνα 2">
            <a:extLst>
              <a:ext uri="{FF2B5EF4-FFF2-40B4-BE49-F238E27FC236}">
                <a16:creationId xmlns:a16="http://schemas.microsoft.com/office/drawing/2014/main" id="{852AE950-8CCB-FD19-C7A1-88EC87A46E0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34700" y="3057525"/>
            <a:ext cx="523875" cy="5238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opLeftCell="A7" zoomScale="130" zoomScaleNormal="130" workbookViewId="0">
      <selection activeCell="A59" sqref="A59:F59"/>
    </sheetView>
  </sheetViews>
  <sheetFormatPr defaultColWidth="9.140625" defaultRowHeight="15" x14ac:dyDescent="0.25"/>
  <cols>
    <col min="1" max="1" width="20.7109375" style="11" bestFit="1" customWidth="1"/>
    <col min="2" max="2" width="28.42578125" style="11" customWidth="1"/>
    <col min="3" max="3" width="11.28515625" style="11" customWidth="1"/>
    <col min="4" max="4" width="14.140625" style="11" bestFit="1" customWidth="1"/>
    <col min="5" max="5" width="17.85546875" style="11" bestFit="1" customWidth="1"/>
    <col min="6" max="6" width="18.7109375" style="11" customWidth="1"/>
    <col min="7" max="7" width="14.5703125" style="11" customWidth="1"/>
    <col min="8" max="8" width="14.140625" style="11" bestFit="1" customWidth="1"/>
    <col min="9" max="9" width="17.85546875" style="11" bestFit="1" customWidth="1"/>
    <col min="10" max="10" width="18.7109375" style="11" customWidth="1"/>
    <col min="11" max="11" width="16.85546875" style="11" customWidth="1"/>
    <col min="12" max="16384" width="9.140625" style="11"/>
  </cols>
  <sheetData>
    <row r="1" spans="1:12" x14ac:dyDescent="0.25">
      <c r="C1" s="61"/>
      <c r="D1" s="28"/>
      <c r="F1" s="22"/>
      <c r="G1" s="22"/>
    </row>
    <row r="2" spans="1:12" x14ac:dyDescent="0.25">
      <c r="C2" s="61"/>
      <c r="D2" s="28"/>
      <c r="F2" s="22"/>
      <c r="G2" s="22"/>
    </row>
    <row r="3" spans="1:12" x14ac:dyDescent="0.25">
      <c r="C3" s="61"/>
      <c r="D3" s="28"/>
      <c r="F3" s="22"/>
      <c r="G3" s="22"/>
    </row>
    <row r="4" spans="1:12" ht="40.5" customHeight="1" x14ac:dyDescent="0.25">
      <c r="C4" s="61"/>
      <c r="D4" s="28"/>
      <c r="F4" s="22"/>
      <c r="G4" s="22"/>
    </row>
    <row r="5" spans="1:12" s="16" customFormat="1" ht="26.25" customHeight="1" x14ac:dyDescent="0.25">
      <c r="A5" s="201" t="s">
        <v>86</v>
      </c>
      <c r="B5" s="201"/>
      <c r="C5" s="201"/>
      <c r="D5" s="201"/>
      <c r="E5" s="201"/>
      <c r="F5" s="201"/>
      <c r="G5" s="201"/>
      <c r="H5" s="201"/>
      <c r="I5" s="201"/>
      <c r="J5" s="201"/>
      <c r="K5" s="65"/>
    </row>
    <row r="6" spans="1:12" s="16" customFormat="1" ht="41.25" customHeight="1" x14ac:dyDescent="0.25">
      <c r="A6" s="202" t="s">
        <v>87</v>
      </c>
      <c r="B6" s="202"/>
      <c r="C6" s="202"/>
      <c r="D6" s="202"/>
      <c r="E6" s="202"/>
      <c r="F6" s="202"/>
      <c r="G6" s="202"/>
      <c r="H6" s="202"/>
      <c r="I6" s="202"/>
      <c r="J6" s="202"/>
      <c r="K6" s="57"/>
    </row>
    <row r="7" spans="1:12" s="16" customFormat="1" ht="24.75" customHeight="1" x14ac:dyDescent="0.25">
      <c r="A7" s="202" t="s">
        <v>207</v>
      </c>
      <c r="B7" s="202"/>
      <c r="C7" s="202"/>
      <c r="D7" s="202"/>
      <c r="E7" s="202"/>
      <c r="F7" s="202"/>
      <c r="G7" s="202"/>
      <c r="H7" s="202"/>
      <c r="I7" s="202"/>
      <c r="J7" s="202"/>
      <c r="K7" s="63"/>
      <c r="L7" s="57"/>
    </row>
    <row r="8" spans="1:12" s="16" customFormat="1" ht="18.75" customHeight="1" x14ac:dyDescent="0.25">
      <c r="A8" s="202" t="s">
        <v>197</v>
      </c>
      <c r="B8" s="202"/>
      <c r="C8" s="202"/>
      <c r="D8" s="202"/>
      <c r="E8" s="202"/>
      <c r="F8" s="202"/>
      <c r="G8" s="202"/>
      <c r="H8" s="202"/>
      <c r="I8" s="202"/>
      <c r="J8" s="202"/>
      <c r="K8" s="63"/>
      <c r="L8" s="57"/>
    </row>
    <row r="9" spans="1:12" s="16" customFormat="1" ht="27" customHeight="1" x14ac:dyDescent="0.25">
      <c r="A9" s="63"/>
      <c r="B9" s="63"/>
      <c r="C9" s="63"/>
      <c r="D9" s="63"/>
      <c r="E9" s="63"/>
      <c r="F9" s="63"/>
      <c r="G9" s="63"/>
      <c r="H9" s="63"/>
      <c r="I9" s="63"/>
      <c r="J9" s="63"/>
      <c r="K9" s="63"/>
      <c r="L9" s="57"/>
    </row>
    <row r="10" spans="1:12" ht="36.75" customHeight="1" x14ac:dyDescent="0.25">
      <c r="A10" s="207" t="s">
        <v>212</v>
      </c>
      <c r="B10" s="208"/>
      <c r="C10" s="208"/>
      <c r="D10" s="208"/>
      <c r="E10" s="208"/>
      <c r="F10" s="208"/>
      <c r="G10" s="208"/>
      <c r="H10" s="208"/>
      <c r="I10" s="208"/>
      <c r="J10" s="208"/>
      <c r="K10" s="208"/>
    </row>
    <row r="11" spans="1:12" ht="28.5" customHeight="1" x14ac:dyDescent="0.25">
      <c r="A11" s="205" t="s">
        <v>158</v>
      </c>
      <c r="B11" s="206"/>
      <c r="C11" s="206"/>
      <c r="D11" s="206"/>
      <c r="E11" s="206"/>
      <c r="F11" s="206"/>
      <c r="G11" s="206"/>
      <c r="H11" s="206"/>
      <c r="I11" s="206"/>
      <c r="J11" s="206"/>
      <c r="K11" s="206"/>
    </row>
    <row r="12" spans="1:12" ht="27.75" customHeight="1" thickBot="1" x14ac:dyDescent="0.3">
      <c r="A12" s="203" t="s">
        <v>185</v>
      </c>
      <c r="B12" s="204"/>
      <c r="C12" s="204"/>
      <c r="D12" s="204"/>
      <c r="E12" s="204"/>
      <c r="F12" s="204"/>
      <c r="G12" s="204"/>
      <c r="H12" s="204"/>
      <c r="I12" s="204"/>
      <c r="J12" s="204"/>
      <c r="K12" s="204"/>
    </row>
    <row r="13" spans="1:12" ht="17.25" customHeight="1" x14ac:dyDescent="0.25">
      <c r="A13" s="187" t="s">
        <v>68</v>
      </c>
      <c r="B13" s="187" t="s">
        <v>69</v>
      </c>
      <c r="C13" s="197" t="s">
        <v>191</v>
      </c>
      <c r="D13" s="198" t="s">
        <v>151</v>
      </c>
      <c r="E13" s="199"/>
      <c r="F13" s="199"/>
      <c r="G13" s="200"/>
      <c r="H13" s="198" t="s">
        <v>174</v>
      </c>
      <c r="I13" s="199"/>
      <c r="J13" s="199"/>
      <c r="K13" s="200"/>
    </row>
    <row r="14" spans="1:12" ht="39" thickBot="1" x14ac:dyDescent="0.3">
      <c r="A14" s="187"/>
      <c r="B14" s="187"/>
      <c r="C14" s="197"/>
      <c r="D14" s="70" t="s">
        <v>201</v>
      </c>
      <c r="E14" s="71" t="s">
        <v>149</v>
      </c>
      <c r="F14" s="71" t="s">
        <v>150</v>
      </c>
      <c r="G14" s="72" t="s">
        <v>208</v>
      </c>
      <c r="H14" s="70" t="s">
        <v>201</v>
      </c>
      <c r="I14" s="71" t="s">
        <v>176</v>
      </c>
      <c r="J14" s="71" t="s">
        <v>175</v>
      </c>
      <c r="K14" s="73" t="s">
        <v>208</v>
      </c>
    </row>
    <row r="15" spans="1:12" ht="19.149999999999999" customHeight="1" x14ac:dyDescent="0.25">
      <c r="A15" s="75" t="s">
        <v>154</v>
      </c>
      <c r="B15" s="76"/>
      <c r="C15" s="76"/>
      <c r="D15" s="79"/>
      <c r="E15" s="76"/>
      <c r="F15" s="76"/>
      <c r="G15" s="80"/>
      <c r="H15" s="79"/>
      <c r="I15" s="76"/>
      <c r="J15" s="76"/>
      <c r="K15" s="80"/>
    </row>
    <row r="16" spans="1:12" ht="19.149999999999999" customHeight="1" x14ac:dyDescent="0.25">
      <c r="A16" s="77" t="s">
        <v>148</v>
      </c>
      <c r="B16" s="78"/>
      <c r="C16" s="78"/>
      <c r="D16" s="77"/>
      <c r="E16" s="78"/>
      <c r="F16" s="78"/>
      <c r="G16" s="81"/>
      <c r="H16" s="77"/>
      <c r="I16" s="78"/>
      <c r="J16" s="78"/>
      <c r="K16" s="81"/>
    </row>
    <row r="17" spans="1:11" x14ac:dyDescent="0.25">
      <c r="A17" s="162" t="s">
        <v>70</v>
      </c>
      <c r="B17" s="9" t="s">
        <v>71</v>
      </c>
      <c r="C17" s="84">
        <f>1500*1.435/1.399</f>
        <v>1538.5989992852037</v>
      </c>
      <c r="D17" s="85">
        <f>C17*6%</f>
        <v>92.315939957112221</v>
      </c>
      <c r="E17" s="30">
        <f>C17*6%</f>
        <v>92.315939957112221</v>
      </c>
      <c r="F17" s="30">
        <f>C17*6%</f>
        <v>92.315939957112221</v>
      </c>
      <c r="G17" s="86">
        <f>C17*12%</f>
        <v>184.63187991422444</v>
      </c>
      <c r="H17" s="85">
        <f>C17+D17</f>
        <v>1630.914939242316</v>
      </c>
      <c r="I17" s="30">
        <f>C17+D17+E17</f>
        <v>1723.2308791994283</v>
      </c>
      <c r="J17" s="30">
        <f>C17+D17+E17+F17</f>
        <v>1815.5468191565406</v>
      </c>
      <c r="K17" s="86">
        <f>C17+G17</f>
        <v>1723.2308791994283</v>
      </c>
    </row>
    <row r="18" spans="1:11" x14ac:dyDescent="0.25">
      <c r="A18" s="162"/>
      <c r="B18" s="9" t="s">
        <v>72</v>
      </c>
      <c r="C18" s="84">
        <f>750*1.435/1.399</f>
        <v>769.29949964260186</v>
      </c>
      <c r="D18" s="85">
        <f t="shared" ref="D18:D19" si="0">C18*6%</f>
        <v>46.15796997855611</v>
      </c>
      <c r="E18" s="30">
        <f t="shared" ref="E18:E19" si="1">C18*6%</f>
        <v>46.15796997855611</v>
      </c>
      <c r="F18" s="30">
        <f t="shared" ref="F18:F19" si="2">C18*6%</f>
        <v>46.15796997855611</v>
      </c>
      <c r="G18" s="86">
        <f t="shared" ref="G18:G19" si="3">C18*12%</f>
        <v>92.315939957112221</v>
      </c>
      <c r="H18" s="85">
        <f>C18+D18</f>
        <v>815.457469621158</v>
      </c>
      <c r="I18" s="30">
        <f>C18+D18+E18</f>
        <v>861.61543959971414</v>
      </c>
      <c r="J18" s="30">
        <f>C18+D18+E18+F18</f>
        <v>907.77340957827028</v>
      </c>
      <c r="K18" s="86">
        <f t="shared" ref="K18:K23" si="4">C18+G18</f>
        <v>861.61543959971414</v>
      </c>
    </row>
    <row r="19" spans="1:11" x14ac:dyDescent="0.25">
      <c r="A19" s="162"/>
      <c r="B19" s="9" t="s">
        <v>73</v>
      </c>
      <c r="C19" s="84">
        <f>450*1.435/1.399</f>
        <v>461.5796997855611</v>
      </c>
      <c r="D19" s="85">
        <f t="shared" si="0"/>
        <v>27.694781987133666</v>
      </c>
      <c r="E19" s="30">
        <f t="shared" si="1"/>
        <v>27.694781987133666</v>
      </c>
      <c r="F19" s="30">
        <f t="shared" si="2"/>
        <v>27.694781987133666</v>
      </c>
      <c r="G19" s="86">
        <f t="shared" si="3"/>
        <v>55.389563974267332</v>
      </c>
      <c r="H19" s="85">
        <f>C19+D19</f>
        <v>489.2744817726948</v>
      </c>
      <c r="I19" s="30">
        <f>C19+D19+E19</f>
        <v>516.96926375982844</v>
      </c>
      <c r="J19" s="30">
        <f>C19+D19+E19+F19</f>
        <v>544.66404574696207</v>
      </c>
      <c r="K19" s="86">
        <f t="shared" si="4"/>
        <v>516.96926375982844</v>
      </c>
    </row>
    <row r="20" spans="1:11" ht="19.149999999999999" customHeight="1" x14ac:dyDescent="0.25">
      <c r="A20" s="77" t="s">
        <v>147</v>
      </c>
      <c r="B20" s="78"/>
      <c r="C20" s="78"/>
      <c r="D20" s="82"/>
      <c r="E20" s="78"/>
      <c r="F20" s="78"/>
      <c r="G20" s="81"/>
      <c r="H20" s="77"/>
      <c r="I20" s="78"/>
      <c r="J20" s="78"/>
      <c r="K20" s="81"/>
    </row>
    <row r="21" spans="1:11" x14ac:dyDescent="0.25">
      <c r="A21" s="162" t="s">
        <v>70</v>
      </c>
      <c r="B21" s="9" t="s">
        <v>71</v>
      </c>
      <c r="C21" s="84">
        <f>1395*1.435/1.399</f>
        <v>1430.8970693352394</v>
      </c>
      <c r="D21" s="87">
        <f>C21*6%</f>
        <v>85.853824160114357</v>
      </c>
      <c r="E21" s="30">
        <f>C21*6%</f>
        <v>85.853824160114357</v>
      </c>
      <c r="F21" s="30">
        <f>C21*6%</f>
        <v>85.853824160114357</v>
      </c>
      <c r="G21" s="86">
        <f>C21*12%</f>
        <v>171.70764832022871</v>
      </c>
      <c r="H21" s="85">
        <f>C21+D21</f>
        <v>1516.7508934953537</v>
      </c>
      <c r="I21" s="30">
        <f>C21+D21+E21</f>
        <v>1602.604717655468</v>
      </c>
      <c r="J21" s="30">
        <f>C21+D21+E21+F21</f>
        <v>1688.4585418155823</v>
      </c>
      <c r="K21" s="86">
        <f t="shared" si="4"/>
        <v>1602.604717655468</v>
      </c>
    </row>
    <row r="22" spans="1:11" x14ac:dyDescent="0.25">
      <c r="A22" s="162"/>
      <c r="B22" s="9" t="s">
        <v>72</v>
      </c>
      <c r="C22" s="84">
        <f>750*1.435/1.399</f>
        <v>769.29949964260186</v>
      </c>
      <c r="D22" s="85">
        <f t="shared" ref="D22:D23" si="5">C22*6%</f>
        <v>46.15796997855611</v>
      </c>
      <c r="E22" s="30">
        <f t="shared" ref="E22:E23" si="6">C22*6%</f>
        <v>46.15796997855611</v>
      </c>
      <c r="F22" s="30">
        <f t="shared" ref="F22:F23" si="7">C22*6%</f>
        <v>46.15796997855611</v>
      </c>
      <c r="G22" s="86">
        <f t="shared" ref="G22:G23" si="8">C22*12%</f>
        <v>92.315939957112221</v>
      </c>
      <c r="H22" s="85">
        <f>C22+D22</f>
        <v>815.457469621158</v>
      </c>
      <c r="I22" s="30">
        <f>C22+D22+E22</f>
        <v>861.61543959971414</v>
      </c>
      <c r="J22" s="30">
        <f>C22+D22+E22+F22</f>
        <v>907.77340957827028</v>
      </c>
      <c r="K22" s="86">
        <f t="shared" si="4"/>
        <v>861.61543959971414</v>
      </c>
    </row>
    <row r="23" spans="1:11" ht="15.75" thickBot="1" x14ac:dyDescent="0.3">
      <c r="A23" s="162"/>
      <c r="B23" s="9" t="s">
        <v>73</v>
      </c>
      <c r="C23" s="84">
        <f>450*1.435/1.399</f>
        <v>461.5796997855611</v>
      </c>
      <c r="D23" s="88">
        <f t="shared" si="5"/>
        <v>27.694781987133666</v>
      </c>
      <c r="E23" s="89">
        <f t="shared" si="6"/>
        <v>27.694781987133666</v>
      </c>
      <c r="F23" s="89">
        <f t="shared" si="7"/>
        <v>27.694781987133666</v>
      </c>
      <c r="G23" s="90">
        <f t="shared" si="8"/>
        <v>55.389563974267332</v>
      </c>
      <c r="H23" s="88">
        <f>C23+D23</f>
        <v>489.2744817726948</v>
      </c>
      <c r="I23" s="89">
        <f>C23+D23+E23</f>
        <v>516.96926375982844</v>
      </c>
      <c r="J23" s="89">
        <f>C23+D23+E23+F23</f>
        <v>544.66404574696207</v>
      </c>
      <c r="K23" s="90">
        <f t="shared" si="4"/>
        <v>516.96926375982844</v>
      </c>
    </row>
    <row r="24" spans="1:11" ht="34.5" customHeight="1" thickBot="1" x14ac:dyDescent="0.3">
      <c r="A24" s="68"/>
      <c r="B24" s="46"/>
      <c r="C24" s="83"/>
      <c r="D24" s="22"/>
      <c r="E24" s="22"/>
      <c r="F24" s="22"/>
      <c r="G24" s="22"/>
      <c r="H24" s="22"/>
      <c r="I24" s="22"/>
      <c r="J24" s="22"/>
      <c r="K24" s="22"/>
    </row>
    <row r="25" spans="1:11" ht="45.75" customHeight="1" x14ac:dyDescent="0.25">
      <c r="A25" s="176" t="s">
        <v>209</v>
      </c>
      <c r="B25" s="177"/>
      <c r="C25" s="177"/>
      <c r="D25" s="177"/>
      <c r="E25" s="177"/>
      <c r="F25" s="178"/>
      <c r="G25" s="50"/>
      <c r="H25" s="50"/>
      <c r="I25" s="50"/>
      <c r="J25" s="50"/>
      <c r="K25" s="50"/>
    </row>
    <row r="26" spans="1:11" ht="63.6" customHeight="1" x14ac:dyDescent="0.25">
      <c r="A26" s="44" t="s">
        <v>68</v>
      </c>
      <c r="B26" s="13" t="s">
        <v>69</v>
      </c>
      <c r="C26" s="67" t="s">
        <v>191</v>
      </c>
      <c r="D26" s="13" t="s">
        <v>155</v>
      </c>
      <c r="E26" s="13" t="s">
        <v>163</v>
      </c>
      <c r="F26" s="69" t="s">
        <v>156</v>
      </c>
      <c r="G26" s="50"/>
      <c r="H26" s="50"/>
      <c r="I26" s="50"/>
      <c r="J26" s="50"/>
      <c r="K26" s="50"/>
    </row>
    <row r="27" spans="1:11" ht="19.149999999999999" customHeight="1" x14ac:dyDescent="0.25">
      <c r="A27" s="172" t="s">
        <v>152</v>
      </c>
      <c r="B27" s="173"/>
      <c r="C27" s="173"/>
      <c r="D27" s="173"/>
      <c r="E27" s="173"/>
      <c r="F27" s="174"/>
      <c r="G27" s="74"/>
    </row>
    <row r="28" spans="1:11" x14ac:dyDescent="0.25">
      <c r="A28" s="175" t="s">
        <v>70</v>
      </c>
      <c r="B28" s="14" t="s">
        <v>71</v>
      </c>
      <c r="C28" s="15">
        <f>1500*1.435/1.399</f>
        <v>1538.5989992852037</v>
      </c>
      <c r="D28" s="30"/>
      <c r="E28" s="94"/>
      <c r="F28" s="86">
        <f>D28*E28</f>
        <v>0</v>
      </c>
      <c r="G28" s="22"/>
      <c r="H28" s="22"/>
      <c r="I28" s="49"/>
      <c r="J28" s="22"/>
      <c r="K28" s="22"/>
    </row>
    <row r="29" spans="1:11" x14ac:dyDescent="0.25">
      <c r="A29" s="175"/>
      <c r="B29" s="14" t="s">
        <v>72</v>
      </c>
      <c r="C29" s="15">
        <f>750*1.435/1.399</f>
        <v>769.29949964260186</v>
      </c>
      <c r="D29" s="30"/>
      <c r="E29" s="94"/>
      <c r="F29" s="86">
        <f t="shared" ref="F29:F36" si="9">D29*E29</f>
        <v>0</v>
      </c>
      <c r="G29" s="22"/>
      <c r="H29" s="22"/>
      <c r="I29" s="49"/>
      <c r="J29" s="22"/>
      <c r="K29" s="22"/>
    </row>
    <row r="30" spans="1:11" x14ac:dyDescent="0.25">
      <c r="A30" s="175"/>
      <c r="B30" s="14" t="s">
        <v>73</v>
      </c>
      <c r="C30" s="15">
        <f>450*1.435/1.399</f>
        <v>461.5796997855611</v>
      </c>
      <c r="D30" s="30"/>
      <c r="E30" s="94"/>
      <c r="F30" s="86">
        <f t="shared" si="9"/>
        <v>0</v>
      </c>
      <c r="G30" s="22"/>
      <c r="H30" s="22"/>
      <c r="I30" s="49"/>
      <c r="J30" s="22"/>
      <c r="K30" s="22"/>
    </row>
    <row r="31" spans="1:11" x14ac:dyDescent="0.25">
      <c r="A31" s="164" t="s">
        <v>75</v>
      </c>
      <c r="B31" s="14" t="s">
        <v>71</v>
      </c>
      <c r="C31" s="15">
        <f>1725*1.435/1.399</f>
        <v>1769.3888491779842</v>
      </c>
      <c r="D31" s="30"/>
      <c r="E31" s="94"/>
      <c r="F31" s="86">
        <f t="shared" si="9"/>
        <v>0</v>
      </c>
      <c r="G31" s="22"/>
      <c r="H31" s="22"/>
      <c r="I31" s="49"/>
      <c r="J31" s="22"/>
      <c r="K31" s="22"/>
    </row>
    <row r="32" spans="1:11" x14ac:dyDescent="0.25">
      <c r="A32" s="164"/>
      <c r="B32" s="14" t="s">
        <v>72</v>
      </c>
      <c r="C32" s="15">
        <f>863*1.435/1.399</f>
        <v>885.20729092208717</v>
      </c>
      <c r="D32" s="30"/>
      <c r="E32" s="94"/>
      <c r="F32" s="86">
        <f t="shared" si="9"/>
        <v>0</v>
      </c>
      <c r="G32" s="22"/>
      <c r="H32" s="22"/>
      <c r="I32" s="49"/>
      <c r="J32" s="22"/>
      <c r="K32" s="22"/>
    </row>
    <row r="33" spans="1:11" x14ac:dyDescent="0.25">
      <c r="A33" s="164"/>
      <c r="B33" s="14" t="s">
        <v>73</v>
      </c>
      <c r="C33" s="15">
        <f>518*1.435/1.399</f>
        <v>531.32952108649033</v>
      </c>
      <c r="D33" s="30"/>
      <c r="E33" s="94"/>
      <c r="F33" s="86">
        <f t="shared" si="9"/>
        <v>0</v>
      </c>
      <c r="G33" s="22"/>
      <c r="H33" s="22"/>
      <c r="I33" s="49"/>
      <c r="J33" s="22"/>
      <c r="K33" s="22"/>
    </row>
    <row r="34" spans="1:11" x14ac:dyDescent="0.25">
      <c r="A34" s="164" t="s">
        <v>74</v>
      </c>
      <c r="B34" s="14" t="s">
        <v>71</v>
      </c>
      <c r="C34" s="15">
        <f>1900*1.435/1.399</f>
        <v>1948.892065761258</v>
      </c>
      <c r="D34" s="30"/>
      <c r="E34" s="94"/>
      <c r="F34" s="86">
        <f t="shared" si="9"/>
        <v>0</v>
      </c>
      <c r="G34" s="22"/>
      <c r="H34" s="22"/>
      <c r="I34" s="49"/>
      <c r="J34" s="22"/>
      <c r="K34" s="22"/>
    </row>
    <row r="35" spans="1:11" x14ac:dyDescent="0.25">
      <c r="A35" s="164"/>
      <c r="B35" s="14" t="s">
        <v>72</v>
      </c>
      <c r="C35" s="15">
        <f>950*1.435/1.399</f>
        <v>974.44603288062899</v>
      </c>
      <c r="D35" s="30"/>
      <c r="E35" s="94"/>
      <c r="F35" s="86">
        <f t="shared" si="9"/>
        <v>0</v>
      </c>
      <c r="G35" s="22"/>
      <c r="H35" s="22"/>
      <c r="I35" s="49"/>
      <c r="J35" s="22"/>
      <c r="K35" s="22"/>
    </row>
    <row r="36" spans="1:11" x14ac:dyDescent="0.25">
      <c r="A36" s="164"/>
      <c r="B36" s="14" t="s">
        <v>73</v>
      </c>
      <c r="C36" s="15">
        <f>570*1.435/1.399</f>
        <v>584.66761972837742</v>
      </c>
      <c r="D36" s="30"/>
      <c r="E36" s="94"/>
      <c r="F36" s="86">
        <f t="shared" si="9"/>
        <v>0</v>
      </c>
      <c r="G36" s="22"/>
      <c r="H36" s="22"/>
      <c r="I36" s="49"/>
      <c r="J36" s="22"/>
      <c r="K36" s="22"/>
    </row>
    <row r="37" spans="1:11" ht="19.149999999999999" customHeight="1" x14ac:dyDescent="0.25">
      <c r="A37" s="172" t="s">
        <v>153</v>
      </c>
      <c r="B37" s="173"/>
      <c r="C37" s="173"/>
      <c r="D37" s="173"/>
      <c r="E37" s="173"/>
      <c r="F37" s="174"/>
      <c r="G37" s="74"/>
    </row>
    <row r="38" spans="1:11" x14ac:dyDescent="0.25">
      <c r="A38" s="175" t="s">
        <v>70</v>
      </c>
      <c r="B38" s="14" t="s">
        <v>71</v>
      </c>
      <c r="C38" s="15">
        <f>1395*1.435/1.399</f>
        <v>1430.8970693352394</v>
      </c>
      <c r="D38" s="30"/>
      <c r="E38" s="94"/>
      <c r="F38" s="86">
        <f>D38*E38</f>
        <v>0</v>
      </c>
      <c r="G38" s="22"/>
      <c r="H38" s="22"/>
      <c r="I38" s="49"/>
      <c r="J38" s="22"/>
      <c r="K38" s="22"/>
    </row>
    <row r="39" spans="1:11" x14ac:dyDescent="0.25">
      <c r="A39" s="175"/>
      <c r="B39" s="14" t="s">
        <v>72</v>
      </c>
      <c r="C39" s="15">
        <f>750*1.435/1.399</f>
        <v>769.29949964260186</v>
      </c>
      <c r="D39" s="30"/>
      <c r="E39" s="94"/>
      <c r="F39" s="86">
        <f t="shared" ref="F39:F43" si="10">D39*E39</f>
        <v>0</v>
      </c>
      <c r="G39" s="22"/>
      <c r="H39" s="22"/>
      <c r="I39" s="49"/>
      <c r="J39" s="22"/>
      <c r="K39" s="22"/>
    </row>
    <row r="40" spans="1:11" x14ac:dyDescent="0.25">
      <c r="A40" s="175"/>
      <c r="B40" s="14" t="s">
        <v>73</v>
      </c>
      <c r="C40" s="15">
        <f>450*1.435/1.399</f>
        <v>461.5796997855611</v>
      </c>
      <c r="D40" s="30"/>
      <c r="E40" s="94"/>
      <c r="F40" s="86">
        <f t="shared" si="10"/>
        <v>0</v>
      </c>
      <c r="G40" s="22"/>
      <c r="H40" s="22"/>
      <c r="I40" s="49"/>
      <c r="J40" s="22"/>
      <c r="K40" s="22"/>
    </row>
    <row r="41" spans="1:11" x14ac:dyDescent="0.25">
      <c r="A41" s="164" t="s">
        <v>75</v>
      </c>
      <c r="B41" s="14" t="s">
        <v>71</v>
      </c>
      <c r="C41" s="15">
        <f>1604*1.435/1.399</f>
        <v>1645.2751965689779</v>
      </c>
      <c r="D41" s="30"/>
      <c r="E41" s="94"/>
      <c r="F41" s="86">
        <f t="shared" si="10"/>
        <v>0</v>
      </c>
      <c r="G41" s="22"/>
      <c r="H41" s="22"/>
      <c r="I41" s="49"/>
      <c r="J41" s="22"/>
      <c r="K41" s="22"/>
    </row>
    <row r="42" spans="1:11" x14ac:dyDescent="0.25">
      <c r="A42" s="164"/>
      <c r="B42" s="14" t="s">
        <v>72</v>
      </c>
      <c r="C42" s="15">
        <f>863*1.435/1.399</f>
        <v>885.20729092208717</v>
      </c>
      <c r="D42" s="30"/>
      <c r="E42" s="94"/>
      <c r="F42" s="86">
        <f t="shared" si="10"/>
        <v>0</v>
      </c>
      <c r="G42" s="22"/>
      <c r="H42" s="22"/>
      <c r="I42" s="49"/>
      <c r="J42" s="22"/>
      <c r="K42" s="22"/>
    </row>
    <row r="43" spans="1:11" ht="15.75" thickBot="1" x14ac:dyDescent="0.3">
      <c r="A43" s="165"/>
      <c r="B43" s="24" t="s">
        <v>73</v>
      </c>
      <c r="C43" s="95">
        <f>518*1.435/1.399</f>
        <v>531.32952108649033</v>
      </c>
      <c r="D43" s="89"/>
      <c r="E43" s="96"/>
      <c r="F43" s="90">
        <f t="shared" si="10"/>
        <v>0</v>
      </c>
      <c r="G43" s="22"/>
      <c r="H43" s="22"/>
      <c r="I43" s="49"/>
      <c r="J43" s="22"/>
      <c r="K43" s="22"/>
    </row>
    <row r="44" spans="1:11" ht="31.15" customHeight="1" x14ac:dyDescent="0.25">
      <c r="A44" s="45" t="s">
        <v>162</v>
      </c>
      <c r="B44" s="169" t="s">
        <v>183</v>
      </c>
      <c r="C44" s="169"/>
      <c r="D44" s="169"/>
      <c r="E44" s="169"/>
      <c r="F44" s="169"/>
      <c r="G44" s="66"/>
      <c r="H44" s="51"/>
      <c r="I44" s="51"/>
      <c r="J44" s="51"/>
      <c r="K44" s="51"/>
    </row>
    <row r="45" spans="1:11" ht="31.15" customHeight="1" thickBot="1" x14ac:dyDescent="0.3">
      <c r="A45" s="45"/>
      <c r="B45" s="66"/>
      <c r="C45" s="66"/>
      <c r="D45" s="66"/>
      <c r="E45" s="66"/>
      <c r="F45" s="66"/>
      <c r="G45" s="66"/>
      <c r="H45" s="51"/>
      <c r="I45" s="51"/>
      <c r="J45" s="51"/>
      <c r="K45" s="51"/>
    </row>
    <row r="46" spans="1:11" ht="39.75" customHeight="1" x14ac:dyDescent="0.25">
      <c r="A46" s="166" t="s">
        <v>186</v>
      </c>
      <c r="B46" s="167"/>
      <c r="C46" s="167"/>
      <c r="D46" s="167"/>
      <c r="E46" s="167"/>
      <c r="F46" s="168"/>
      <c r="G46" s="74"/>
    </row>
    <row r="47" spans="1:11" ht="63.75" customHeight="1" x14ac:dyDescent="0.25">
      <c r="A47" s="158" t="s">
        <v>82</v>
      </c>
      <c r="B47" s="159"/>
      <c r="C47" s="162" t="s">
        <v>199</v>
      </c>
      <c r="D47" s="162"/>
      <c r="E47" s="162"/>
      <c r="F47" s="163"/>
      <c r="G47" s="68"/>
    </row>
    <row r="48" spans="1:11" ht="59.25" customHeight="1" thickBot="1" x14ac:dyDescent="0.3">
      <c r="A48" s="160"/>
      <c r="B48" s="161"/>
      <c r="C48" s="170" t="s">
        <v>157</v>
      </c>
      <c r="D48" s="170"/>
      <c r="E48" s="170"/>
      <c r="F48" s="171"/>
      <c r="G48" s="68"/>
    </row>
    <row r="49" spans="1:7" ht="37.5" customHeight="1" thickBot="1" x14ac:dyDescent="0.3">
      <c r="A49" s="92"/>
      <c r="B49" s="93"/>
      <c r="C49" s="68"/>
      <c r="D49" s="68"/>
      <c r="E49" s="68"/>
      <c r="F49" s="68"/>
      <c r="G49" s="68"/>
    </row>
    <row r="50" spans="1:7" ht="30.75" customHeight="1" x14ac:dyDescent="0.25">
      <c r="A50" s="181" t="s">
        <v>187</v>
      </c>
      <c r="B50" s="182"/>
      <c r="C50" s="182"/>
      <c r="D50" s="182"/>
      <c r="E50" s="182"/>
      <c r="F50" s="183"/>
      <c r="G50" s="74"/>
    </row>
    <row r="51" spans="1:7" ht="26.45" customHeight="1" x14ac:dyDescent="0.25">
      <c r="A51" s="189" t="s">
        <v>68</v>
      </c>
      <c r="B51" s="187"/>
      <c r="C51" s="187" t="s">
        <v>76</v>
      </c>
      <c r="D51" s="187"/>
      <c r="E51" s="187"/>
      <c r="F51" s="188"/>
      <c r="G51" s="50"/>
    </row>
    <row r="52" spans="1:7" x14ac:dyDescent="0.25">
      <c r="A52" s="190" t="s">
        <v>77</v>
      </c>
      <c r="B52" s="184"/>
      <c r="C52" s="184" t="s">
        <v>78</v>
      </c>
      <c r="D52" s="184"/>
      <c r="E52" s="184"/>
      <c r="F52" s="185"/>
      <c r="G52" s="12"/>
    </row>
    <row r="53" spans="1:7" ht="14.45" customHeight="1" x14ac:dyDescent="0.25">
      <c r="A53" s="190" t="s">
        <v>80</v>
      </c>
      <c r="B53" s="184"/>
      <c r="C53" s="162" t="s">
        <v>79</v>
      </c>
      <c r="D53" s="162"/>
      <c r="E53" s="162"/>
      <c r="F53" s="163"/>
      <c r="G53" s="68"/>
    </row>
    <row r="54" spans="1:7" ht="15.75" thickBot="1" x14ac:dyDescent="0.3">
      <c r="A54" s="179" t="s">
        <v>100</v>
      </c>
      <c r="B54" s="180"/>
      <c r="C54" s="180" t="s">
        <v>81</v>
      </c>
      <c r="D54" s="180"/>
      <c r="E54" s="180"/>
      <c r="F54" s="186"/>
      <c r="G54" s="12"/>
    </row>
    <row r="56" spans="1:7" x14ac:dyDescent="0.25">
      <c r="A56" s="195" t="s">
        <v>177</v>
      </c>
      <c r="B56" s="195"/>
      <c r="C56" s="195"/>
      <c r="D56" s="195"/>
      <c r="E56" s="195"/>
      <c r="F56" s="195"/>
      <c r="G56" s="91"/>
    </row>
    <row r="57" spans="1:7" ht="31.15" customHeight="1" x14ac:dyDescent="0.25">
      <c r="A57" s="194" t="s">
        <v>210</v>
      </c>
      <c r="B57" s="194"/>
      <c r="C57" s="194"/>
      <c r="D57" s="194"/>
      <c r="E57" s="194"/>
      <c r="F57" s="194"/>
      <c r="G57" s="68"/>
    </row>
    <row r="58" spans="1:7" ht="35.25" customHeight="1" x14ac:dyDescent="0.25">
      <c r="A58" s="196" t="s">
        <v>188</v>
      </c>
      <c r="B58" s="196"/>
      <c r="C58" s="196"/>
      <c r="D58" s="196"/>
      <c r="E58" s="196"/>
      <c r="F58" s="196"/>
      <c r="G58" s="66"/>
    </row>
    <row r="59" spans="1:7" ht="64.5" customHeight="1" x14ac:dyDescent="0.25">
      <c r="A59" s="191" t="s">
        <v>189</v>
      </c>
      <c r="B59" s="192"/>
      <c r="C59" s="192"/>
      <c r="D59" s="192"/>
      <c r="E59" s="192"/>
      <c r="F59" s="193"/>
      <c r="G59" s="66"/>
    </row>
    <row r="60" spans="1:7" ht="45" customHeight="1" x14ac:dyDescent="0.25">
      <c r="A60" s="191" t="s">
        <v>211</v>
      </c>
      <c r="B60" s="192"/>
      <c r="C60" s="192"/>
      <c r="D60" s="192"/>
      <c r="E60" s="192"/>
      <c r="F60" s="193"/>
      <c r="G60" s="66"/>
    </row>
  </sheetData>
  <mergeCells count="41">
    <mergeCell ref="A5:J5"/>
    <mergeCell ref="A6:J6"/>
    <mergeCell ref="A7:J7"/>
    <mergeCell ref="A8:J8"/>
    <mergeCell ref="A12:K12"/>
    <mergeCell ref="A11:K11"/>
    <mergeCell ref="A10:K10"/>
    <mergeCell ref="C13:C14"/>
    <mergeCell ref="B13:B14"/>
    <mergeCell ref="A13:A14"/>
    <mergeCell ref="H13:K13"/>
    <mergeCell ref="D13:G13"/>
    <mergeCell ref="A59:F59"/>
    <mergeCell ref="A57:F57"/>
    <mergeCell ref="A60:F60"/>
    <mergeCell ref="A56:F56"/>
    <mergeCell ref="A58:F58"/>
    <mergeCell ref="A54:B54"/>
    <mergeCell ref="A50:F50"/>
    <mergeCell ref="C52:F52"/>
    <mergeCell ref="C53:F53"/>
    <mergeCell ref="C54:F54"/>
    <mergeCell ref="C51:F51"/>
    <mergeCell ref="A51:B51"/>
    <mergeCell ref="A52:B52"/>
    <mergeCell ref="A53:B53"/>
    <mergeCell ref="A47:B48"/>
    <mergeCell ref="A17:A19"/>
    <mergeCell ref="C47:F47"/>
    <mergeCell ref="A41:A43"/>
    <mergeCell ref="A46:F46"/>
    <mergeCell ref="A21:A23"/>
    <mergeCell ref="B44:F44"/>
    <mergeCell ref="C48:F48"/>
    <mergeCell ref="A27:F27"/>
    <mergeCell ref="A28:A30"/>
    <mergeCell ref="A31:A33"/>
    <mergeCell ref="A34:A36"/>
    <mergeCell ref="A37:F37"/>
    <mergeCell ref="A25:F25"/>
    <mergeCell ref="A38:A40"/>
  </mergeCells>
  <printOptions horizontalCentered="1"/>
  <pageMargins left="0.27559055118110237" right="0.27559055118110237" top="0.74803149606299213" bottom="0.74803149606299213" header="0.31496062992125984" footer="0.31496062992125984"/>
  <pageSetup paperSize="8"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K70"/>
  <sheetViews>
    <sheetView view="pageBreakPreview" topLeftCell="A17" zoomScaleNormal="100" zoomScaleSheetLayoutView="100" workbookViewId="0">
      <selection activeCell="K30" sqref="K30"/>
    </sheetView>
  </sheetViews>
  <sheetFormatPr defaultColWidth="9.140625" defaultRowHeight="15" x14ac:dyDescent="0.25"/>
  <cols>
    <col min="1" max="1" width="9.28515625" style="11" customWidth="1"/>
    <col min="2" max="2" width="52.85546875" style="11" customWidth="1"/>
    <col min="3" max="3" width="9" style="61" customWidth="1"/>
    <col min="4" max="4" width="9.42578125" style="28" customWidth="1"/>
    <col min="5" max="5" width="9.140625" style="11" customWidth="1"/>
    <col min="6" max="6" width="9" style="22" customWidth="1"/>
    <col min="7" max="8" width="10.7109375" style="11" customWidth="1"/>
    <col min="9" max="9" width="16" style="11" bestFit="1" customWidth="1"/>
    <col min="10" max="10" width="16" style="11" customWidth="1"/>
    <col min="11" max="11" width="39.7109375" style="11" customWidth="1"/>
    <col min="12" max="16384" width="9.140625" style="11"/>
  </cols>
  <sheetData>
    <row r="4" spans="1:11" ht="21.75" customHeight="1" x14ac:dyDescent="0.25"/>
    <row r="5" spans="1:11" s="16" customFormat="1" ht="26.25" customHeight="1" x14ac:dyDescent="0.25">
      <c r="A5" s="201" t="s">
        <v>86</v>
      </c>
      <c r="B5" s="201"/>
      <c r="C5" s="201"/>
      <c r="D5" s="201"/>
      <c r="E5" s="201"/>
      <c r="F5" s="201"/>
      <c r="G5" s="201"/>
      <c r="H5" s="201"/>
      <c r="I5" s="201"/>
      <c r="J5" s="201"/>
    </row>
    <row r="6" spans="1:11" s="16" customFormat="1" ht="50.25" customHeight="1" x14ac:dyDescent="0.25">
      <c r="A6" s="202" t="s">
        <v>87</v>
      </c>
      <c r="B6" s="202"/>
      <c r="C6" s="202"/>
      <c r="D6" s="202"/>
      <c r="E6" s="202"/>
      <c r="F6" s="202"/>
      <c r="G6" s="202"/>
      <c r="H6" s="202"/>
      <c r="I6" s="202"/>
      <c r="J6" s="202"/>
    </row>
    <row r="7" spans="1:11" s="16" customFormat="1" ht="27.75" customHeight="1" x14ac:dyDescent="0.25">
      <c r="A7" s="202" t="s">
        <v>207</v>
      </c>
      <c r="B7" s="202"/>
      <c r="C7" s="202"/>
      <c r="D7" s="202"/>
      <c r="E7" s="202"/>
      <c r="F7" s="202"/>
      <c r="G7" s="202"/>
      <c r="H7" s="202"/>
      <c r="I7" s="202"/>
      <c r="J7" s="202"/>
      <c r="K7" s="57"/>
    </row>
    <row r="8" spans="1:11" s="16" customFormat="1" ht="27" customHeight="1" thickBot="1" x14ac:dyDescent="0.3">
      <c r="A8" s="202" t="s">
        <v>198</v>
      </c>
      <c r="B8" s="202"/>
      <c r="C8" s="202"/>
      <c r="D8" s="202"/>
      <c r="E8" s="202"/>
      <c r="F8" s="202"/>
      <c r="G8" s="202"/>
      <c r="H8" s="202"/>
      <c r="I8" s="202"/>
      <c r="J8" s="202"/>
      <c r="K8" s="57"/>
    </row>
    <row r="9" spans="1:11" s="17" customFormat="1" ht="15" customHeight="1" x14ac:dyDescent="0.25">
      <c r="A9" s="222" t="s">
        <v>88</v>
      </c>
      <c r="B9" s="223"/>
      <c r="C9" s="224"/>
      <c r="D9" s="224"/>
      <c r="E9" s="224"/>
      <c r="F9" s="224"/>
      <c r="G9" s="224"/>
      <c r="H9" s="224"/>
      <c r="I9" s="224"/>
      <c r="J9" s="225"/>
    </row>
    <row r="10" spans="1:11" s="17" customFormat="1" ht="29.25" customHeight="1" x14ac:dyDescent="0.25">
      <c r="A10" s="220" t="s">
        <v>89</v>
      </c>
      <c r="B10" s="221"/>
      <c r="C10" s="226"/>
      <c r="D10" s="226"/>
      <c r="E10" s="226"/>
      <c r="F10" s="226"/>
      <c r="G10" s="226"/>
      <c r="H10" s="226"/>
      <c r="I10" s="226"/>
      <c r="J10" s="227"/>
    </row>
    <row r="11" spans="1:11" s="17" customFormat="1" ht="17.25" customHeight="1" x14ac:dyDescent="0.25">
      <c r="A11" s="220" t="s">
        <v>83</v>
      </c>
      <c r="B11" s="221"/>
      <c r="C11" s="226"/>
      <c r="D11" s="226"/>
      <c r="E11" s="226"/>
      <c r="F11" s="226"/>
      <c r="G11" s="226"/>
      <c r="H11" s="226"/>
      <c r="I11" s="226"/>
      <c r="J11" s="227"/>
    </row>
    <row r="12" spans="1:11" s="17" customFormat="1" ht="19.5" customHeight="1" x14ac:dyDescent="0.25">
      <c r="A12" s="220" t="s">
        <v>84</v>
      </c>
      <c r="B12" s="221"/>
      <c r="C12" s="226"/>
      <c r="D12" s="226"/>
      <c r="E12" s="226"/>
      <c r="F12" s="226"/>
      <c r="G12" s="226"/>
      <c r="H12" s="226"/>
      <c r="I12" s="226"/>
      <c r="J12" s="227"/>
    </row>
    <row r="13" spans="1:11" s="17" customFormat="1" ht="20.25" customHeight="1" thickBot="1" x14ac:dyDescent="0.3">
      <c r="A13" s="213" t="s">
        <v>85</v>
      </c>
      <c r="B13" s="214"/>
      <c r="C13" s="218"/>
      <c r="D13" s="218"/>
      <c r="E13" s="218"/>
      <c r="F13" s="218"/>
      <c r="G13" s="218"/>
      <c r="H13" s="218"/>
      <c r="I13" s="218"/>
      <c r="J13" s="219"/>
    </row>
    <row r="14" spans="1:11" s="17" customFormat="1" ht="20.25" customHeight="1" thickBot="1" x14ac:dyDescent="0.3">
      <c r="A14" s="19"/>
      <c r="B14" s="19"/>
      <c r="C14" s="20"/>
      <c r="D14" s="20"/>
      <c r="E14" s="19"/>
      <c r="F14" s="21"/>
      <c r="G14" s="19"/>
      <c r="H14" s="19"/>
      <c r="I14" s="20"/>
      <c r="J14" s="20"/>
    </row>
    <row r="15" spans="1:11" ht="30" customHeight="1" x14ac:dyDescent="0.25">
      <c r="A15" s="215" t="s">
        <v>178</v>
      </c>
      <c r="B15" s="216"/>
      <c r="C15" s="216"/>
      <c r="D15" s="216"/>
      <c r="E15" s="216"/>
      <c r="F15" s="216"/>
      <c r="G15" s="216"/>
      <c r="H15" s="216"/>
      <c r="I15" s="216"/>
      <c r="J15" s="217"/>
      <c r="K15" s="62"/>
    </row>
    <row r="16" spans="1:11" ht="45.75" customHeight="1" x14ac:dyDescent="0.25">
      <c r="A16" s="142" t="s">
        <v>65</v>
      </c>
      <c r="B16" s="97" t="s">
        <v>180</v>
      </c>
      <c r="C16" s="97" t="s">
        <v>90</v>
      </c>
      <c r="D16" s="97" t="s">
        <v>114</v>
      </c>
      <c r="E16" s="97" t="s">
        <v>91</v>
      </c>
      <c r="F16" s="98" t="s">
        <v>115</v>
      </c>
      <c r="G16" s="97" t="s">
        <v>92</v>
      </c>
      <c r="H16" s="97" t="s">
        <v>121</v>
      </c>
      <c r="I16" s="97" t="s">
        <v>140</v>
      </c>
      <c r="J16" s="143" t="s">
        <v>184</v>
      </c>
      <c r="K16" s="135" t="s">
        <v>125</v>
      </c>
    </row>
    <row r="17" spans="1:11" ht="27.6" customHeight="1" x14ac:dyDescent="0.25">
      <c r="A17" s="144" t="s">
        <v>20</v>
      </c>
      <c r="B17" s="120" t="s">
        <v>93</v>
      </c>
      <c r="C17" s="121"/>
      <c r="D17" s="122"/>
      <c r="E17" s="120"/>
      <c r="F17" s="123">
        <f>SUM(F18:F30)</f>
        <v>0</v>
      </c>
      <c r="G17" s="123">
        <f t="shared" ref="G17:H17" si="0">SUM(G18:G30)</f>
        <v>0</v>
      </c>
      <c r="H17" s="123">
        <f t="shared" si="0"/>
        <v>0</v>
      </c>
      <c r="I17" s="123">
        <f>SUM(I18:I30)</f>
        <v>0</v>
      </c>
      <c r="J17" s="145"/>
      <c r="K17" s="136"/>
    </row>
    <row r="18" spans="1:11" ht="21" customHeight="1" x14ac:dyDescent="0.25">
      <c r="A18" s="146">
        <v>1</v>
      </c>
      <c r="B18" s="9" t="s">
        <v>167</v>
      </c>
      <c r="C18" s="58" t="s">
        <v>116</v>
      </c>
      <c r="D18" s="25"/>
      <c r="E18" s="38"/>
      <c r="F18" s="10">
        <f t="shared" ref="F18" si="1">D18*E18</f>
        <v>0</v>
      </c>
      <c r="G18" s="10">
        <f t="shared" ref="G18" si="2">F18*0.24</f>
        <v>0</v>
      </c>
      <c r="H18" s="30">
        <f>F18+G18</f>
        <v>0</v>
      </c>
      <c r="I18" s="26"/>
      <c r="J18" s="147"/>
      <c r="K18" s="209" t="s">
        <v>179</v>
      </c>
    </row>
    <row r="19" spans="1:11" ht="18.600000000000001" customHeight="1" x14ac:dyDescent="0.25">
      <c r="A19" s="148">
        <v>2</v>
      </c>
      <c r="B19" s="9" t="s">
        <v>168</v>
      </c>
      <c r="C19" s="58" t="s">
        <v>116</v>
      </c>
      <c r="D19" s="29"/>
      <c r="E19" s="149"/>
      <c r="F19" s="10">
        <f t="shared" ref="F19:F20" si="3">D19*E19</f>
        <v>0</v>
      </c>
      <c r="G19" s="10">
        <f t="shared" ref="G19:G20" si="4">F19*0.24</f>
        <v>0</v>
      </c>
      <c r="H19" s="30">
        <f t="shared" ref="H19:H47" si="5">F19+G19</f>
        <v>0</v>
      </c>
      <c r="I19" s="26"/>
      <c r="J19" s="147"/>
      <c r="K19" s="210"/>
    </row>
    <row r="20" spans="1:11" ht="18.600000000000001" customHeight="1" x14ac:dyDescent="0.25">
      <c r="A20" s="148">
        <v>3</v>
      </c>
      <c r="B20" s="9" t="s">
        <v>169</v>
      </c>
      <c r="C20" s="58" t="s">
        <v>116</v>
      </c>
      <c r="D20" s="29"/>
      <c r="E20" s="39"/>
      <c r="F20" s="10">
        <f t="shared" si="3"/>
        <v>0</v>
      </c>
      <c r="G20" s="10">
        <f t="shared" si="4"/>
        <v>0</v>
      </c>
      <c r="H20" s="30">
        <f t="shared" si="5"/>
        <v>0</v>
      </c>
      <c r="I20" s="26"/>
      <c r="J20" s="147"/>
      <c r="K20" s="210"/>
    </row>
    <row r="21" spans="1:11" ht="18.600000000000001" customHeight="1" x14ac:dyDescent="0.25">
      <c r="A21" s="146">
        <v>4</v>
      </c>
      <c r="B21" s="9" t="s">
        <v>164</v>
      </c>
      <c r="C21" s="58" t="s">
        <v>116</v>
      </c>
      <c r="D21" s="29"/>
      <c r="E21" s="39"/>
      <c r="F21" s="10">
        <f t="shared" ref="F21:F30" si="6">D21*E21</f>
        <v>0</v>
      </c>
      <c r="G21" s="10">
        <f t="shared" ref="G21:G30" si="7">F21*0.24</f>
        <v>0</v>
      </c>
      <c r="H21" s="30">
        <f t="shared" ref="H21:H30" si="8">F21+G21</f>
        <v>0</v>
      </c>
      <c r="I21" s="26"/>
      <c r="J21" s="147"/>
      <c r="K21" s="210"/>
    </row>
    <row r="22" spans="1:11" ht="18.600000000000001" customHeight="1" x14ac:dyDescent="0.25">
      <c r="A22" s="148">
        <v>5</v>
      </c>
      <c r="B22" s="9" t="s">
        <v>165</v>
      </c>
      <c r="C22" s="58" t="s">
        <v>116</v>
      </c>
      <c r="D22" s="29"/>
      <c r="E22" s="39"/>
      <c r="F22" s="10">
        <f t="shared" si="6"/>
        <v>0</v>
      </c>
      <c r="G22" s="10">
        <f t="shared" si="7"/>
        <v>0</v>
      </c>
      <c r="H22" s="30">
        <f t="shared" si="8"/>
        <v>0</v>
      </c>
      <c r="I22" s="26"/>
      <c r="J22" s="147"/>
      <c r="K22" s="210"/>
    </row>
    <row r="23" spans="1:11" ht="18.600000000000001" customHeight="1" x14ac:dyDescent="0.25">
      <c r="A23" s="148">
        <v>6</v>
      </c>
      <c r="B23" s="9" t="s">
        <v>166</v>
      </c>
      <c r="C23" s="58" t="s">
        <v>116</v>
      </c>
      <c r="D23" s="29"/>
      <c r="E23" s="39"/>
      <c r="F23" s="10">
        <f t="shared" si="6"/>
        <v>0</v>
      </c>
      <c r="G23" s="10">
        <f t="shared" si="7"/>
        <v>0</v>
      </c>
      <c r="H23" s="30">
        <f t="shared" si="8"/>
        <v>0</v>
      </c>
      <c r="I23" s="26"/>
      <c r="J23" s="147"/>
      <c r="K23" s="211"/>
    </row>
    <row r="24" spans="1:11" ht="18.600000000000001" customHeight="1" x14ac:dyDescent="0.25">
      <c r="A24" s="146">
        <v>7</v>
      </c>
      <c r="B24" s="9" t="s">
        <v>170</v>
      </c>
      <c r="C24" s="58"/>
      <c r="D24" s="29"/>
      <c r="E24" s="39"/>
      <c r="F24" s="10">
        <f t="shared" si="6"/>
        <v>0</v>
      </c>
      <c r="G24" s="10">
        <f t="shared" si="7"/>
        <v>0</v>
      </c>
      <c r="H24" s="30">
        <f t="shared" si="8"/>
        <v>0</v>
      </c>
      <c r="I24" s="26"/>
      <c r="J24" s="147"/>
      <c r="K24" s="137" t="s">
        <v>127</v>
      </c>
    </row>
    <row r="25" spans="1:11" ht="18.600000000000001" customHeight="1" x14ac:dyDescent="0.25">
      <c r="A25" s="148">
        <v>8</v>
      </c>
      <c r="B25" s="9" t="s">
        <v>172</v>
      </c>
      <c r="C25" s="58"/>
      <c r="D25" s="29"/>
      <c r="E25" s="39"/>
      <c r="F25" s="10">
        <f t="shared" si="6"/>
        <v>0</v>
      </c>
      <c r="G25" s="10">
        <f t="shared" si="7"/>
        <v>0</v>
      </c>
      <c r="H25" s="30">
        <f t="shared" si="8"/>
        <v>0</v>
      </c>
      <c r="I25" s="26"/>
      <c r="J25" s="147"/>
      <c r="K25" s="137" t="s">
        <v>127</v>
      </c>
    </row>
    <row r="26" spans="1:11" ht="18.600000000000001" customHeight="1" x14ac:dyDescent="0.25">
      <c r="A26" s="148">
        <v>9</v>
      </c>
      <c r="B26" s="9" t="s">
        <v>171</v>
      </c>
      <c r="C26" s="58"/>
      <c r="D26" s="29"/>
      <c r="E26" s="39"/>
      <c r="F26" s="10">
        <f t="shared" si="6"/>
        <v>0</v>
      </c>
      <c r="G26" s="10">
        <f t="shared" si="7"/>
        <v>0</v>
      </c>
      <c r="H26" s="30">
        <f t="shared" si="8"/>
        <v>0</v>
      </c>
      <c r="I26" s="26"/>
      <c r="J26" s="147"/>
      <c r="K26" s="137" t="s">
        <v>127</v>
      </c>
    </row>
    <row r="27" spans="1:11" ht="18.600000000000001" customHeight="1" x14ac:dyDescent="0.25">
      <c r="A27" s="146">
        <v>10</v>
      </c>
      <c r="B27" s="9" t="s">
        <v>173</v>
      </c>
      <c r="C27" s="58"/>
      <c r="D27" s="29"/>
      <c r="E27" s="39"/>
      <c r="F27" s="10">
        <f t="shared" si="6"/>
        <v>0</v>
      </c>
      <c r="G27" s="10">
        <f t="shared" si="7"/>
        <v>0</v>
      </c>
      <c r="H27" s="30">
        <f t="shared" si="8"/>
        <v>0</v>
      </c>
      <c r="I27" s="26"/>
      <c r="J27" s="147"/>
      <c r="K27" s="137" t="s">
        <v>127</v>
      </c>
    </row>
    <row r="28" spans="1:11" ht="18.600000000000001" customHeight="1" x14ac:dyDescent="0.25">
      <c r="A28" s="148">
        <v>11</v>
      </c>
      <c r="B28" s="9" t="s">
        <v>173</v>
      </c>
      <c r="C28" s="58"/>
      <c r="D28" s="29"/>
      <c r="E28" s="39"/>
      <c r="F28" s="10">
        <f t="shared" si="6"/>
        <v>0</v>
      </c>
      <c r="G28" s="10">
        <f t="shared" si="7"/>
        <v>0</v>
      </c>
      <c r="H28" s="30">
        <f t="shared" si="8"/>
        <v>0</v>
      </c>
      <c r="I28" s="26"/>
      <c r="J28" s="147"/>
      <c r="K28" s="137" t="s">
        <v>127</v>
      </c>
    </row>
    <row r="29" spans="1:11" ht="39.75" customHeight="1" x14ac:dyDescent="0.25">
      <c r="A29" s="148">
        <v>12</v>
      </c>
      <c r="B29" s="9" t="s">
        <v>117</v>
      </c>
      <c r="C29" s="59" t="s">
        <v>120</v>
      </c>
      <c r="D29" s="29"/>
      <c r="E29" s="33"/>
      <c r="F29" s="10">
        <f t="shared" si="6"/>
        <v>0</v>
      </c>
      <c r="G29" s="10">
        <f t="shared" si="7"/>
        <v>0</v>
      </c>
      <c r="H29" s="30">
        <f t="shared" si="8"/>
        <v>0</v>
      </c>
      <c r="I29" s="26"/>
      <c r="J29" s="147"/>
      <c r="K29" s="138" t="s">
        <v>144</v>
      </c>
    </row>
    <row r="30" spans="1:11" ht="97.5" customHeight="1" x14ac:dyDescent="0.25">
      <c r="A30" s="146">
        <v>13</v>
      </c>
      <c r="B30" s="9" t="s">
        <v>118</v>
      </c>
      <c r="C30" s="58" t="s">
        <v>116</v>
      </c>
      <c r="D30" s="29"/>
      <c r="E30" s="33"/>
      <c r="F30" s="10">
        <f t="shared" si="6"/>
        <v>0</v>
      </c>
      <c r="G30" s="10">
        <f t="shared" si="7"/>
        <v>0</v>
      </c>
      <c r="H30" s="30">
        <f t="shared" si="8"/>
        <v>0</v>
      </c>
      <c r="I30" s="26"/>
      <c r="J30" s="147"/>
      <c r="K30" s="139" t="s">
        <v>236</v>
      </c>
    </row>
    <row r="31" spans="1:11" ht="21" customHeight="1" x14ac:dyDescent="0.25">
      <c r="A31" s="144" t="s">
        <v>21</v>
      </c>
      <c r="B31" s="120" t="s">
        <v>10</v>
      </c>
      <c r="C31" s="121"/>
      <c r="D31" s="122"/>
      <c r="E31" s="120"/>
      <c r="F31" s="123">
        <f>SUM(F32:F37)</f>
        <v>0</v>
      </c>
      <c r="G31" s="123">
        <f>SUM(G32:G37)</f>
        <v>0</v>
      </c>
      <c r="H31" s="123">
        <f>SUM(H32:H37)</f>
        <v>0</v>
      </c>
      <c r="I31" s="123">
        <f>SUM(I32:I37)</f>
        <v>0</v>
      </c>
      <c r="J31" s="145"/>
      <c r="K31" s="140"/>
    </row>
    <row r="32" spans="1:11" ht="22.5" customHeight="1" x14ac:dyDescent="0.25">
      <c r="A32" s="148"/>
      <c r="B32" s="9" t="s">
        <v>101</v>
      </c>
      <c r="C32" s="60" t="s">
        <v>122</v>
      </c>
      <c r="D32" s="8"/>
      <c r="E32" s="8"/>
      <c r="F32" s="10">
        <f t="shared" ref="F32:F37" si="9">D32*E32</f>
        <v>0</v>
      </c>
      <c r="G32" s="10">
        <f t="shared" ref="G32:G56" si="10">F32*0.24</f>
        <v>0</v>
      </c>
      <c r="H32" s="30">
        <f t="shared" si="5"/>
        <v>0</v>
      </c>
      <c r="I32" s="10"/>
      <c r="J32" s="150"/>
      <c r="K32" s="140" t="s">
        <v>126</v>
      </c>
    </row>
    <row r="33" spans="1:11" ht="22.5" customHeight="1" x14ac:dyDescent="0.25">
      <c r="A33" s="148"/>
      <c r="B33" s="9" t="s">
        <v>102</v>
      </c>
      <c r="C33" s="58" t="s">
        <v>116</v>
      </c>
      <c r="D33" s="8"/>
      <c r="E33" s="8"/>
      <c r="F33" s="10">
        <f t="shared" si="9"/>
        <v>0</v>
      </c>
      <c r="G33" s="10">
        <f t="shared" si="10"/>
        <v>0</v>
      </c>
      <c r="H33" s="30">
        <f t="shared" si="5"/>
        <v>0</v>
      </c>
      <c r="I33" s="10"/>
      <c r="J33" s="150"/>
      <c r="K33" s="140" t="s">
        <v>126</v>
      </c>
    </row>
    <row r="34" spans="1:11" ht="22.5" customHeight="1" x14ac:dyDescent="0.25">
      <c r="A34" s="148"/>
      <c r="B34" s="9" t="s">
        <v>100</v>
      </c>
      <c r="C34" s="58" t="s">
        <v>116</v>
      </c>
      <c r="D34" s="8"/>
      <c r="E34" s="8"/>
      <c r="F34" s="10">
        <f t="shared" si="9"/>
        <v>0</v>
      </c>
      <c r="G34" s="10">
        <f t="shared" si="10"/>
        <v>0</v>
      </c>
      <c r="H34" s="30">
        <f t="shared" si="5"/>
        <v>0</v>
      </c>
      <c r="I34" s="10"/>
      <c r="J34" s="150"/>
      <c r="K34" s="140" t="s">
        <v>126</v>
      </c>
    </row>
    <row r="35" spans="1:11" ht="22.5" customHeight="1" x14ac:dyDescent="0.25">
      <c r="A35" s="148"/>
      <c r="B35" s="9" t="s">
        <v>124</v>
      </c>
      <c r="C35" s="60" t="s">
        <v>123</v>
      </c>
      <c r="D35" s="8"/>
      <c r="E35" s="33"/>
      <c r="F35" s="10">
        <f t="shared" si="9"/>
        <v>0</v>
      </c>
      <c r="G35" s="10">
        <f t="shared" si="10"/>
        <v>0</v>
      </c>
      <c r="H35" s="30">
        <f t="shared" si="5"/>
        <v>0</v>
      </c>
      <c r="I35" s="10"/>
      <c r="J35" s="150"/>
      <c r="K35" s="140" t="s">
        <v>126</v>
      </c>
    </row>
    <row r="36" spans="1:11" ht="22.5" customHeight="1" x14ac:dyDescent="0.25">
      <c r="A36" s="148"/>
      <c r="B36" s="9" t="s">
        <v>103</v>
      </c>
      <c r="C36" s="60"/>
      <c r="D36" s="8"/>
      <c r="E36" s="8"/>
      <c r="F36" s="10">
        <f t="shared" ref="F36" si="11">D36*E36</f>
        <v>0</v>
      </c>
      <c r="G36" s="10">
        <f t="shared" ref="G36" si="12">F36*0.24</f>
        <v>0</v>
      </c>
      <c r="H36" s="30">
        <f t="shared" ref="H36" si="13">F36+G36</f>
        <v>0</v>
      </c>
      <c r="I36" s="10"/>
      <c r="J36" s="150"/>
      <c r="K36" s="140" t="s">
        <v>127</v>
      </c>
    </row>
    <row r="37" spans="1:11" ht="22.5" customHeight="1" x14ac:dyDescent="0.25">
      <c r="A37" s="148"/>
      <c r="B37" s="9" t="s">
        <v>103</v>
      </c>
      <c r="C37" s="60"/>
      <c r="D37" s="8"/>
      <c r="E37" s="8"/>
      <c r="F37" s="10">
        <f t="shared" si="9"/>
        <v>0</v>
      </c>
      <c r="G37" s="10">
        <f t="shared" si="10"/>
        <v>0</v>
      </c>
      <c r="H37" s="30">
        <f t="shared" si="5"/>
        <v>0</v>
      </c>
      <c r="I37" s="10"/>
      <c r="J37" s="150"/>
      <c r="K37" s="140" t="s">
        <v>127</v>
      </c>
    </row>
    <row r="38" spans="1:11" ht="21" customHeight="1" x14ac:dyDescent="0.25">
      <c r="A38" s="144" t="s">
        <v>22</v>
      </c>
      <c r="B38" s="120" t="s">
        <v>11</v>
      </c>
      <c r="C38" s="121"/>
      <c r="D38" s="122"/>
      <c r="E38" s="120"/>
      <c r="F38" s="123">
        <f>SUM(F39:F43)</f>
        <v>0</v>
      </c>
      <c r="G38" s="123">
        <f t="shared" ref="G38:I38" si="14">SUM(G39:G43)</f>
        <v>0</v>
      </c>
      <c r="H38" s="123">
        <f t="shared" si="14"/>
        <v>0</v>
      </c>
      <c r="I38" s="123">
        <f t="shared" si="14"/>
        <v>0</v>
      </c>
      <c r="J38" s="145"/>
      <c r="K38" s="140"/>
    </row>
    <row r="39" spans="1:11" ht="24.75" customHeight="1" x14ac:dyDescent="0.25">
      <c r="A39" s="151"/>
      <c r="B39" s="4" t="s">
        <v>104</v>
      </c>
      <c r="C39" s="59" t="s">
        <v>120</v>
      </c>
      <c r="D39" s="8"/>
      <c r="E39" s="33"/>
      <c r="F39" s="10">
        <f t="shared" ref="F39:F43" si="15">D39*E39</f>
        <v>0</v>
      </c>
      <c r="G39" s="10">
        <f t="shared" si="10"/>
        <v>0</v>
      </c>
      <c r="H39" s="30">
        <f t="shared" si="5"/>
        <v>0</v>
      </c>
      <c r="I39" s="10"/>
      <c r="J39" s="150"/>
      <c r="K39" s="209" t="s">
        <v>190</v>
      </c>
    </row>
    <row r="40" spans="1:11" ht="22.5" customHeight="1" x14ac:dyDescent="0.25">
      <c r="A40" s="151"/>
      <c r="B40" s="4" t="s">
        <v>105</v>
      </c>
      <c r="C40" s="59" t="s">
        <v>120</v>
      </c>
      <c r="D40" s="8"/>
      <c r="E40" s="33"/>
      <c r="F40" s="10">
        <f t="shared" si="15"/>
        <v>0</v>
      </c>
      <c r="G40" s="10">
        <f t="shared" si="10"/>
        <v>0</v>
      </c>
      <c r="H40" s="30">
        <f t="shared" si="5"/>
        <v>0</v>
      </c>
      <c r="I40" s="10"/>
      <c r="J40" s="150"/>
      <c r="K40" s="210"/>
    </row>
    <row r="41" spans="1:11" ht="22.5" customHeight="1" x14ac:dyDescent="0.25">
      <c r="A41" s="151"/>
      <c r="B41" s="9" t="s">
        <v>103</v>
      </c>
      <c r="C41" s="59" t="s">
        <v>120</v>
      </c>
      <c r="D41" s="8"/>
      <c r="E41" s="33"/>
      <c r="F41" s="10">
        <f t="shared" si="15"/>
        <v>0</v>
      </c>
      <c r="G41" s="10">
        <f t="shared" si="10"/>
        <v>0</v>
      </c>
      <c r="H41" s="30">
        <f t="shared" si="5"/>
        <v>0</v>
      </c>
      <c r="I41" s="10"/>
      <c r="J41" s="150"/>
      <c r="K41" s="210"/>
    </row>
    <row r="42" spans="1:11" ht="22.5" customHeight="1" x14ac:dyDescent="0.25">
      <c r="A42" s="151"/>
      <c r="B42" s="9" t="s">
        <v>103</v>
      </c>
      <c r="C42" s="59" t="s">
        <v>120</v>
      </c>
      <c r="D42" s="8"/>
      <c r="E42" s="33"/>
      <c r="F42" s="10">
        <f t="shared" si="15"/>
        <v>0</v>
      </c>
      <c r="G42" s="10">
        <f t="shared" si="10"/>
        <v>0</v>
      </c>
      <c r="H42" s="30">
        <f t="shared" si="5"/>
        <v>0</v>
      </c>
      <c r="I42" s="10"/>
      <c r="J42" s="150"/>
      <c r="K42" s="210"/>
    </row>
    <row r="43" spans="1:11" ht="22.5" customHeight="1" x14ac:dyDescent="0.25">
      <c r="A43" s="151"/>
      <c r="B43" s="9" t="s">
        <v>103</v>
      </c>
      <c r="C43" s="59" t="s">
        <v>120</v>
      </c>
      <c r="D43" s="8"/>
      <c r="E43" s="33"/>
      <c r="F43" s="10">
        <f t="shared" si="15"/>
        <v>0</v>
      </c>
      <c r="G43" s="10">
        <f t="shared" si="10"/>
        <v>0</v>
      </c>
      <c r="H43" s="30">
        <f t="shared" si="5"/>
        <v>0</v>
      </c>
      <c r="I43" s="10"/>
      <c r="J43" s="150"/>
      <c r="K43" s="211"/>
    </row>
    <row r="44" spans="1:11" ht="21" customHeight="1" x14ac:dyDescent="0.25">
      <c r="A44" s="144" t="s">
        <v>23</v>
      </c>
      <c r="B44" s="120" t="s">
        <v>12</v>
      </c>
      <c r="C44" s="121"/>
      <c r="D44" s="122"/>
      <c r="E44" s="120"/>
      <c r="F44" s="123">
        <f>SUM(F45:F47)</f>
        <v>0</v>
      </c>
      <c r="G44" s="123">
        <f t="shared" ref="G44:I44" si="16">SUM(G45:G47)</f>
        <v>0</v>
      </c>
      <c r="H44" s="123">
        <f t="shared" si="16"/>
        <v>0</v>
      </c>
      <c r="I44" s="123">
        <f t="shared" si="16"/>
        <v>0</v>
      </c>
      <c r="J44" s="145"/>
      <c r="K44" s="140"/>
    </row>
    <row r="45" spans="1:11" ht="22.5" customHeight="1" x14ac:dyDescent="0.25">
      <c r="A45" s="151"/>
      <c r="B45" s="4"/>
      <c r="C45" s="60"/>
      <c r="D45" s="8"/>
      <c r="E45" s="9"/>
      <c r="F45" s="10">
        <f t="shared" ref="F45:F46" si="17">D45*E45</f>
        <v>0</v>
      </c>
      <c r="G45" s="10">
        <f t="shared" si="10"/>
        <v>0</v>
      </c>
      <c r="H45" s="30">
        <f t="shared" si="5"/>
        <v>0</v>
      </c>
      <c r="I45" s="10"/>
      <c r="J45" s="150"/>
      <c r="K45" s="209" t="s">
        <v>190</v>
      </c>
    </row>
    <row r="46" spans="1:11" ht="22.5" customHeight="1" x14ac:dyDescent="0.25">
      <c r="A46" s="151"/>
      <c r="B46" s="4"/>
      <c r="C46" s="60"/>
      <c r="D46" s="8"/>
      <c r="E46" s="9"/>
      <c r="F46" s="10">
        <f t="shared" si="17"/>
        <v>0</v>
      </c>
      <c r="G46" s="10">
        <f t="shared" si="10"/>
        <v>0</v>
      </c>
      <c r="H46" s="30">
        <f t="shared" si="5"/>
        <v>0</v>
      </c>
      <c r="I46" s="10"/>
      <c r="J46" s="150"/>
      <c r="K46" s="210"/>
    </row>
    <row r="47" spans="1:11" ht="22.5" customHeight="1" x14ac:dyDescent="0.25">
      <c r="A47" s="151"/>
      <c r="B47" s="4"/>
      <c r="C47" s="60"/>
      <c r="D47" s="8"/>
      <c r="E47" s="9"/>
      <c r="F47" s="10">
        <f t="shared" ref="F47" si="18">D47*E47</f>
        <v>0</v>
      </c>
      <c r="G47" s="10">
        <f t="shared" si="10"/>
        <v>0</v>
      </c>
      <c r="H47" s="30">
        <f t="shared" si="5"/>
        <v>0</v>
      </c>
      <c r="I47" s="10"/>
      <c r="J47" s="150"/>
      <c r="K47" s="211"/>
    </row>
    <row r="48" spans="1:11" ht="90" x14ac:dyDescent="0.25">
      <c r="A48" s="144" t="s">
        <v>24</v>
      </c>
      <c r="B48" s="120" t="s">
        <v>200</v>
      </c>
      <c r="C48" s="121"/>
      <c r="D48" s="122"/>
      <c r="E48" s="123"/>
      <c r="F48" s="123">
        <f>D48*E48</f>
        <v>0</v>
      </c>
      <c r="G48" s="123">
        <f>F48*0.24</f>
        <v>0</v>
      </c>
      <c r="H48" s="123">
        <f>F48+G48</f>
        <v>0</v>
      </c>
      <c r="I48" s="123"/>
      <c r="J48" s="145"/>
      <c r="K48" s="139" t="s">
        <v>213</v>
      </c>
    </row>
    <row r="49" spans="1:11" ht="57.75" customHeight="1" x14ac:dyDescent="0.25">
      <c r="A49" s="144" t="s">
        <v>25</v>
      </c>
      <c r="B49" s="120" t="s">
        <v>16</v>
      </c>
      <c r="C49" s="121"/>
      <c r="D49" s="122"/>
      <c r="E49" s="123"/>
      <c r="F49" s="123">
        <f>D49*E49</f>
        <v>0</v>
      </c>
      <c r="G49" s="123">
        <f>F49*0.24</f>
        <v>0</v>
      </c>
      <c r="H49" s="123">
        <f t="shared" ref="H49:H50" si="19">F49+G49</f>
        <v>0</v>
      </c>
      <c r="I49" s="123"/>
      <c r="J49" s="145"/>
      <c r="K49" s="138" t="s">
        <v>139</v>
      </c>
    </row>
    <row r="50" spans="1:11" ht="21" customHeight="1" x14ac:dyDescent="0.25">
      <c r="A50" s="144" t="s">
        <v>26</v>
      </c>
      <c r="B50" s="120" t="s">
        <v>14</v>
      </c>
      <c r="C50" s="121"/>
      <c r="D50" s="122"/>
      <c r="E50" s="123"/>
      <c r="F50" s="123">
        <f>SUM(F51:F56)</f>
        <v>0</v>
      </c>
      <c r="G50" s="123">
        <f t="shared" ref="G50" si="20">SUM(G51:G56)</f>
        <v>0</v>
      </c>
      <c r="H50" s="123">
        <f t="shared" si="19"/>
        <v>0</v>
      </c>
      <c r="I50" s="123">
        <f t="shared" ref="I50" si="21">SUM(I51:I56)</f>
        <v>0</v>
      </c>
      <c r="J50" s="145"/>
      <c r="K50" s="140"/>
    </row>
    <row r="51" spans="1:11" ht="22.5" customHeight="1" x14ac:dyDescent="0.25">
      <c r="A51" s="148"/>
      <c r="B51" s="9" t="s">
        <v>112</v>
      </c>
      <c r="C51" s="59" t="s">
        <v>123</v>
      </c>
      <c r="D51" s="8"/>
      <c r="E51" s="10"/>
      <c r="F51" s="10">
        <f t="shared" ref="F51:F56" si="22">D51*E51</f>
        <v>0</v>
      </c>
      <c r="G51" s="10">
        <f t="shared" si="10"/>
        <v>0</v>
      </c>
      <c r="H51" s="30">
        <f t="shared" ref="H51:H56" si="23">F51+G51</f>
        <v>0</v>
      </c>
      <c r="I51" s="10"/>
      <c r="J51" s="150"/>
      <c r="K51" s="209" t="s">
        <v>204</v>
      </c>
    </row>
    <row r="52" spans="1:11" ht="22.5" customHeight="1" x14ac:dyDescent="0.25">
      <c r="A52" s="148"/>
      <c r="B52" s="9" t="s">
        <v>95</v>
      </c>
      <c r="C52" s="59" t="s">
        <v>120</v>
      </c>
      <c r="D52" s="8"/>
      <c r="E52" s="10"/>
      <c r="F52" s="10">
        <f t="shared" si="22"/>
        <v>0</v>
      </c>
      <c r="G52" s="10">
        <f t="shared" si="10"/>
        <v>0</v>
      </c>
      <c r="H52" s="30">
        <f t="shared" si="23"/>
        <v>0</v>
      </c>
      <c r="I52" s="10"/>
      <c r="J52" s="150"/>
      <c r="K52" s="210"/>
    </row>
    <row r="53" spans="1:11" ht="22.5" customHeight="1" x14ac:dyDescent="0.25">
      <c r="A53" s="148"/>
      <c r="B53" s="9" t="s">
        <v>110</v>
      </c>
      <c r="C53" s="59" t="s">
        <v>123</v>
      </c>
      <c r="D53" s="8"/>
      <c r="E53" s="10"/>
      <c r="F53" s="10">
        <f t="shared" si="22"/>
        <v>0</v>
      </c>
      <c r="G53" s="10">
        <f t="shared" si="10"/>
        <v>0</v>
      </c>
      <c r="H53" s="30">
        <f t="shared" si="23"/>
        <v>0</v>
      </c>
      <c r="I53" s="10"/>
      <c r="J53" s="150"/>
      <c r="K53" s="210"/>
    </row>
    <row r="54" spans="1:11" ht="22.5" customHeight="1" x14ac:dyDescent="0.25">
      <c r="A54" s="148"/>
      <c r="B54" s="9" t="s">
        <v>111</v>
      </c>
      <c r="C54" s="59" t="s">
        <v>120</v>
      </c>
      <c r="D54" s="8"/>
      <c r="E54" s="10"/>
      <c r="F54" s="10">
        <f t="shared" si="22"/>
        <v>0</v>
      </c>
      <c r="G54" s="10">
        <f t="shared" si="10"/>
        <v>0</v>
      </c>
      <c r="H54" s="30">
        <f t="shared" si="23"/>
        <v>0</v>
      </c>
      <c r="I54" s="10"/>
      <c r="J54" s="150"/>
      <c r="K54" s="210"/>
    </row>
    <row r="55" spans="1:11" ht="30" customHeight="1" x14ac:dyDescent="0.25">
      <c r="A55" s="148"/>
      <c r="B55" s="4" t="s">
        <v>113</v>
      </c>
      <c r="C55" s="59" t="s">
        <v>120</v>
      </c>
      <c r="D55" s="8"/>
      <c r="E55" s="10"/>
      <c r="F55" s="10">
        <f t="shared" si="22"/>
        <v>0</v>
      </c>
      <c r="G55" s="10">
        <f t="shared" si="10"/>
        <v>0</v>
      </c>
      <c r="H55" s="30">
        <f t="shared" si="23"/>
        <v>0</v>
      </c>
      <c r="I55" s="10"/>
      <c r="J55" s="150"/>
      <c r="K55" s="210"/>
    </row>
    <row r="56" spans="1:11" ht="57.75" customHeight="1" x14ac:dyDescent="0.25">
      <c r="A56" s="148"/>
      <c r="B56" s="9" t="s">
        <v>103</v>
      </c>
      <c r="C56" s="60"/>
      <c r="D56" s="8"/>
      <c r="E56" s="10"/>
      <c r="F56" s="10">
        <f t="shared" si="22"/>
        <v>0</v>
      </c>
      <c r="G56" s="10">
        <f t="shared" si="10"/>
        <v>0</v>
      </c>
      <c r="H56" s="30">
        <f t="shared" si="23"/>
        <v>0</v>
      </c>
      <c r="I56" s="10"/>
      <c r="J56" s="150"/>
      <c r="K56" s="211"/>
    </row>
    <row r="57" spans="1:11" ht="34.5" customHeight="1" x14ac:dyDescent="0.25">
      <c r="A57" s="144" t="s">
        <v>18</v>
      </c>
      <c r="B57" s="120" t="s">
        <v>9</v>
      </c>
      <c r="C57" s="121"/>
      <c r="D57" s="122"/>
      <c r="E57" s="123"/>
      <c r="F57" s="123">
        <f>D57*E57</f>
        <v>0</v>
      </c>
      <c r="G57" s="123">
        <f>F57*0.24</f>
        <v>0</v>
      </c>
      <c r="H57" s="123">
        <f>G57*0.24</f>
        <v>0</v>
      </c>
      <c r="I57" s="123">
        <f>F57+G57</f>
        <v>0</v>
      </c>
      <c r="J57" s="145"/>
      <c r="K57" s="138" t="s">
        <v>128</v>
      </c>
    </row>
    <row r="58" spans="1:11" ht="83.25" customHeight="1" x14ac:dyDescent="0.25">
      <c r="A58" s="144" t="s">
        <v>19</v>
      </c>
      <c r="B58" s="120" t="s">
        <v>13</v>
      </c>
      <c r="C58" s="121"/>
      <c r="D58" s="122"/>
      <c r="E58" s="123"/>
      <c r="F58" s="123">
        <f>SUM(F59:F64)</f>
        <v>0</v>
      </c>
      <c r="G58" s="123">
        <f t="shared" ref="G58:I58" si="24">SUM(G59:G64)</f>
        <v>0</v>
      </c>
      <c r="H58" s="123">
        <f t="shared" ref="H58" si="25">SUM(H59:H64)</f>
        <v>0</v>
      </c>
      <c r="I58" s="123">
        <f t="shared" si="24"/>
        <v>0</v>
      </c>
      <c r="J58" s="145"/>
      <c r="K58" s="138" t="s">
        <v>206</v>
      </c>
    </row>
    <row r="59" spans="1:11" ht="23.45" customHeight="1" x14ac:dyDescent="0.25">
      <c r="A59" s="151"/>
      <c r="B59" s="11" t="s">
        <v>108</v>
      </c>
      <c r="C59" s="60" t="s">
        <v>123</v>
      </c>
      <c r="D59" s="8"/>
      <c r="E59" s="10"/>
      <c r="F59" s="10">
        <f t="shared" ref="F59:F64" si="26">D59*E59</f>
        <v>0</v>
      </c>
      <c r="G59" s="10">
        <f t="shared" ref="G59:G64" si="27">F59*0.24</f>
        <v>0</v>
      </c>
      <c r="H59" s="30">
        <f t="shared" ref="H59:H64" si="28">F59+G59</f>
        <v>0</v>
      </c>
      <c r="I59" s="10"/>
      <c r="J59" s="150"/>
      <c r="K59" s="209" t="s">
        <v>205</v>
      </c>
    </row>
    <row r="60" spans="1:11" ht="30.75" customHeight="1" x14ac:dyDescent="0.25">
      <c r="A60" s="151"/>
      <c r="B60" s="4" t="s">
        <v>106</v>
      </c>
      <c r="C60" s="60" t="s">
        <v>123</v>
      </c>
      <c r="D60" s="8"/>
      <c r="E60" s="10"/>
      <c r="F60" s="10">
        <f t="shared" si="26"/>
        <v>0</v>
      </c>
      <c r="G60" s="10">
        <f t="shared" si="27"/>
        <v>0</v>
      </c>
      <c r="H60" s="30">
        <f t="shared" si="28"/>
        <v>0</v>
      </c>
      <c r="I60" s="10"/>
      <c r="J60" s="150"/>
      <c r="K60" s="210"/>
    </row>
    <row r="61" spans="1:11" ht="27.75" customHeight="1" x14ac:dyDescent="0.25">
      <c r="A61" s="151"/>
      <c r="B61" s="4" t="s">
        <v>107</v>
      </c>
      <c r="C61" s="60" t="s">
        <v>123</v>
      </c>
      <c r="D61" s="8"/>
      <c r="E61" s="9"/>
      <c r="F61" s="10">
        <f t="shared" si="26"/>
        <v>0</v>
      </c>
      <c r="G61" s="10">
        <f t="shared" si="27"/>
        <v>0</v>
      </c>
      <c r="H61" s="30">
        <f t="shared" si="28"/>
        <v>0</v>
      </c>
      <c r="I61" s="10"/>
      <c r="J61" s="150"/>
      <c r="K61" s="210"/>
    </row>
    <row r="62" spans="1:11" ht="30" x14ac:dyDescent="0.25">
      <c r="A62" s="151"/>
      <c r="B62" s="4" t="s">
        <v>109</v>
      </c>
      <c r="C62" s="60" t="s">
        <v>123</v>
      </c>
      <c r="D62" s="8"/>
      <c r="E62" s="9"/>
      <c r="F62" s="10">
        <f t="shared" si="26"/>
        <v>0</v>
      </c>
      <c r="G62" s="10">
        <f t="shared" si="27"/>
        <v>0</v>
      </c>
      <c r="H62" s="30">
        <f t="shared" si="28"/>
        <v>0</v>
      </c>
      <c r="I62" s="10"/>
      <c r="J62" s="150"/>
      <c r="K62" s="210"/>
    </row>
    <row r="63" spans="1:11" ht="33" customHeight="1" x14ac:dyDescent="0.25">
      <c r="A63" s="151"/>
      <c r="B63" s="9" t="s">
        <v>103</v>
      </c>
      <c r="C63" s="60"/>
      <c r="D63" s="8"/>
      <c r="E63" s="9"/>
      <c r="F63" s="10">
        <f t="shared" si="26"/>
        <v>0</v>
      </c>
      <c r="G63" s="10">
        <f t="shared" si="27"/>
        <v>0</v>
      </c>
      <c r="H63" s="30">
        <f t="shared" si="28"/>
        <v>0</v>
      </c>
      <c r="I63" s="10"/>
      <c r="J63" s="150"/>
      <c r="K63" s="210"/>
    </row>
    <row r="64" spans="1:11" ht="33" customHeight="1" x14ac:dyDescent="0.25">
      <c r="A64" s="151"/>
      <c r="B64" s="9" t="s">
        <v>103</v>
      </c>
      <c r="C64" s="60"/>
      <c r="D64" s="8"/>
      <c r="E64" s="9"/>
      <c r="F64" s="10">
        <f t="shared" si="26"/>
        <v>0</v>
      </c>
      <c r="G64" s="10">
        <f t="shared" si="27"/>
        <v>0</v>
      </c>
      <c r="H64" s="30">
        <f t="shared" si="28"/>
        <v>0</v>
      </c>
      <c r="I64" s="10"/>
      <c r="J64" s="150"/>
      <c r="K64" s="211"/>
    </row>
    <row r="65" spans="1:11" ht="35.25" customHeight="1" thickBot="1" x14ac:dyDescent="0.3">
      <c r="A65" s="152"/>
      <c r="B65" s="153" t="s">
        <v>161</v>
      </c>
      <c r="C65" s="154"/>
      <c r="D65" s="155"/>
      <c r="E65" s="153"/>
      <c r="F65" s="156">
        <f>F58+F57+F50+F49+F48+F44+F38+F31+F17</f>
        <v>0</v>
      </c>
      <c r="G65" s="156">
        <f t="shared" ref="G65:I65" si="29">G58+G57+G50+G49+G48+G44+G38+G31+G17</f>
        <v>0</v>
      </c>
      <c r="H65" s="156">
        <f>H58+H57+H50+H49+H48+H44+H38+H31+H17</f>
        <v>0</v>
      </c>
      <c r="I65" s="156">
        <f t="shared" si="29"/>
        <v>0</v>
      </c>
      <c r="J65" s="157"/>
      <c r="K65" s="141"/>
    </row>
    <row r="66" spans="1:11" ht="22.5" customHeight="1" x14ac:dyDescent="0.25"/>
    <row r="67" spans="1:11" ht="22.5" customHeight="1" x14ac:dyDescent="0.25"/>
    <row r="68" spans="1:11" x14ac:dyDescent="0.25">
      <c r="A68" s="212"/>
      <c r="B68" s="212"/>
      <c r="E68" s="12"/>
      <c r="F68" s="23"/>
      <c r="G68" s="12"/>
      <c r="H68" s="12"/>
    </row>
    <row r="69" spans="1:11" x14ac:dyDescent="0.25">
      <c r="A69" s="212"/>
      <c r="B69" s="212"/>
      <c r="E69" s="12"/>
      <c r="F69" s="23"/>
      <c r="G69" s="12"/>
      <c r="H69" s="12"/>
    </row>
    <row r="70" spans="1:11" x14ac:dyDescent="0.25">
      <c r="A70" s="212"/>
      <c r="B70" s="212"/>
      <c r="E70" s="12"/>
      <c r="F70" s="23"/>
      <c r="G70" s="12"/>
      <c r="H70" s="12"/>
    </row>
  </sheetData>
  <mergeCells count="23">
    <mergeCell ref="A12:B12"/>
    <mergeCell ref="A9:B9"/>
    <mergeCell ref="A6:J6"/>
    <mergeCell ref="A5:J5"/>
    <mergeCell ref="C9:J9"/>
    <mergeCell ref="C10:J10"/>
    <mergeCell ref="C11:J11"/>
    <mergeCell ref="C12:J12"/>
    <mergeCell ref="A7:J7"/>
    <mergeCell ref="A8:J8"/>
    <mergeCell ref="A10:B10"/>
    <mergeCell ref="A11:B11"/>
    <mergeCell ref="A70:B70"/>
    <mergeCell ref="A13:B13"/>
    <mergeCell ref="A68:B68"/>
    <mergeCell ref="A69:B69"/>
    <mergeCell ref="A15:J15"/>
    <mergeCell ref="C13:J13"/>
    <mergeCell ref="K39:K43"/>
    <mergeCell ref="K45:K47"/>
    <mergeCell ref="K51:K56"/>
    <mergeCell ref="K59:K64"/>
    <mergeCell ref="K18:K23"/>
  </mergeCells>
  <printOptions horizontalCentered="1"/>
  <pageMargins left="0.51181102362204722" right="0.51181102362204722" top="0.74803149606299213" bottom="0.74803149606299213" header="0.31496062992125984" footer="0.31496062992125984"/>
  <pageSetup paperSize="9" scale="65" fitToHeight="0" orientation="landscape" r:id="rId1"/>
  <rowBreaks count="2" manualBreakCount="2">
    <brk id="30" max="16383" man="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J60"/>
  <sheetViews>
    <sheetView topLeftCell="A21" zoomScaleNormal="100" workbookViewId="0">
      <selection activeCell="D30" sqref="D30"/>
    </sheetView>
  </sheetViews>
  <sheetFormatPr defaultColWidth="9.140625" defaultRowHeight="15" x14ac:dyDescent="0.25"/>
  <cols>
    <col min="1" max="1" width="6.5703125" style="11" bestFit="1" customWidth="1"/>
    <col min="2" max="2" width="36.85546875" style="11" customWidth="1"/>
    <col min="3" max="3" width="18" style="11" customWidth="1"/>
    <col min="4" max="4" width="17.7109375" style="11" customWidth="1"/>
    <col min="5" max="5" width="19.85546875" style="11" customWidth="1"/>
    <col min="6" max="6" width="10.140625" style="11" customWidth="1"/>
    <col min="7" max="7" width="5.42578125" style="11" customWidth="1"/>
    <col min="8" max="8" width="9.140625" style="11"/>
    <col min="9" max="9" width="12.140625" style="11" customWidth="1"/>
    <col min="10" max="10" width="9.140625" style="37"/>
    <col min="11" max="16384" width="9.140625" style="11"/>
  </cols>
  <sheetData>
    <row r="5" spans="1:10" s="16" customFormat="1" ht="26.25" customHeight="1" x14ac:dyDescent="0.25">
      <c r="A5" s="201" t="s">
        <v>86</v>
      </c>
      <c r="B5" s="201"/>
      <c r="C5" s="201"/>
      <c r="D5" s="201"/>
      <c r="E5" s="201"/>
      <c r="J5" s="37"/>
    </row>
    <row r="6" spans="1:10" s="16" customFormat="1" ht="50.25" customHeight="1" x14ac:dyDescent="0.25">
      <c r="A6" s="202" t="s">
        <v>192</v>
      </c>
      <c r="B6" s="202"/>
      <c r="C6" s="202"/>
      <c r="D6" s="202"/>
      <c r="E6" s="202"/>
      <c r="J6" s="37"/>
    </row>
    <row r="7" spans="1:10" s="16" customFormat="1" ht="36" customHeight="1" x14ac:dyDescent="0.25">
      <c r="A7" s="202" t="s">
        <v>202</v>
      </c>
      <c r="B7" s="202"/>
      <c r="C7" s="202"/>
      <c r="D7" s="202"/>
      <c r="E7" s="202"/>
      <c r="J7" s="37"/>
    </row>
    <row r="8" spans="1:10" s="16" customFormat="1" ht="18.75" customHeight="1" x14ac:dyDescent="0.25">
      <c r="A8" s="202" t="s">
        <v>198</v>
      </c>
      <c r="B8" s="202"/>
      <c r="C8" s="202"/>
      <c r="D8" s="202"/>
      <c r="E8" s="202"/>
      <c r="J8" s="37"/>
    </row>
    <row r="9" spans="1:10" s="17" customFormat="1" ht="15.75" thickBot="1" x14ac:dyDescent="0.3">
      <c r="A9" s="230"/>
      <c r="B9" s="231"/>
      <c r="J9" s="37"/>
    </row>
    <row r="10" spans="1:10" s="17" customFormat="1" ht="15" customHeight="1" x14ac:dyDescent="0.25">
      <c r="A10" s="238" t="s">
        <v>88</v>
      </c>
      <c r="B10" s="224"/>
      <c r="C10" s="236"/>
      <c r="D10" s="236"/>
      <c r="E10" s="237"/>
      <c r="J10" s="37"/>
    </row>
    <row r="11" spans="1:10" s="17" customFormat="1" ht="12.75" customHeight="1" x14ac:dyDescent="0.25">
      <c r="A11" s="239" t="s">
        <v>89</v>
      </c>
      <c r="B11" s="240"/>
      <c r="C11" s="232"/>
      <c r="D11" s="232"/>
      <c r="E11" s="233"/>
      <c r="J11" s="37"/>
    </row>
    <row r="12" spans="1:10" s="17" customFormat="1" ht="17.25" customHeight="1" x14ac:dyDescent="0.25">
      <c r="A12" s="239" t="s">
        <v>83</v>
      </c>
      <c r="B12" s="240"/>
      <c r="C12" s="232"/>
      <c r="D12" s="232"/>
      <c r="E12" s="233"/>
      <c r="J12" s="37"/>
    </row>
    <row r="13" spans="1:10" s="17" customFormat="1" ht="19.5" customHeight="1" x14ac:dyDescent="0.25">
      <c r="A13" s="239" t="s">
        <v>84</v>
      </c>
      <c r="B13" s="240"/>
      <c r="C13" s="232"/>
      <c r="D13" s="232"/>
      <c r="E13" s="233"/>
      <c r="J13" s="37"/>
    </row>
    <row r="14" spans="1:10" s="17" customFormat="1" ht="20.25" customHeight="1" thickBot="1" x14ac:dyDescent="0.3">
      <c r="A14" s="228" t="s">
        <v>85</v>
      </c>
      <c r="B14" s="229"/>
      <c r="C14" s="234"/>
      <c r="D14" s="234"/>
      <c r="E14" s="235"/>
      <c r="J14" s="37"/>
    </row>
    <row r="15" spans="1:10" s="17" customFormat="1" ht="20.25" customHeight="1" x14ac:dyDescent="0.25">
      <c r="A15" s="19"/>
      <c r="B15" s="124"/>
      <c r="C15" s="125"/>
      <c r="D15" s="125"/>
      <c r="E15" s="126"/>
      <c r="J15" s="37"/>
    </row>
    <row r="16" spans="1:10" ht="33" customHeight="1" x14ac:dyDescent="0.25">
      <c r="A16" s="243" t="s">
        <v>223</v>
      </c>
      <c r="B16" s="243"/>
      <c r="C16" s="243"/>
      <c r="D16" s="243"/>
      <c r="E16" s="243"/>
    </row>
    <row r="17" spans="1:9" ht="33" customHeight="1" x14ac:dyDescent="0.25">
      <c r="A17" s="119" t="s">
        <v>20</v>
      </c>
      <c r="B17" s="242" t="s">
        <v>224</v>
      </c>
      <c r="C17" s="242"/>
      <c r="D17" s="242"/>
      <c r="E17" s="242"/>
    </row>
    <row r="18" spans="1:9" ht="24" customHeight="1" x14ac:dyDescent="0.25">
      <c r="A18" s="241" t="s">
        <v>233</v>
      </c>
      <c r="B18" s="241"/>
      <c r="C18" s="241"/>
      <c r="D18" s="241"/>
      <c r="E18" s="241"/>
    </row>
    <row r="19" spans="1:9" ht="67.5" customHeight="1" x14ac:dyDescent="0.25">
      <c r="A19" s="97" t="s">
        <v>65</v>
      </c>
      <c r="B19" s="97" t="s">
        <v>66</v>
      </c>
      <c r="C19" s="97" t="s">
        <v>225</v>
      </c>
      <c r="D19" s="97" t="s">
        <v>227</v>
      </c>
      <c r="E19" s="97" t="s">
        <v>159</v>
      </c>
      <c r="H19" s="46"/>
      <c r="I19" s="46"/>
    </row>
    <row r="20" spans="1:9" x14ac:dyDescent="0.25">
      <c r="A20" s="8" t="s">
        <v>29</v>
      </c>
      <c r="B20" s="9" t="s">
        <v>30</v>
      </c>
      <c r="C20" s="43">
        <v>2.6600000000000002E-2</v>
      </c>
      <c r="D20" s="94"/>
      <c r="E20" s="36">
        <f>C20*D20</f>
        <v>0</v>
      </c>
    </row>
    <row r="21" spans="1:9" x14ac:dyDescent="0.25">
      <c r="A21" s="8" t="s">
        <v>31</v>
      </c>
      <c r="B21" s="9" t="s">
        <v>32</v>
      </c>
      <c r="C21" s="43">
        <v>0.28000000000000003</v>
      </c>
      <c r="D21" s="94"/>
      <c r="E21" s="36">
        <f t="shared" ref="E21:E37" si="0">C21*D21</f>
        <v>0</v>
      </c>
    </row>
    <row r="22" spans="1:9" x14ac:dyDescent="0.25">
      <c r="A22" s="8" t="s">
        <v>34</v>
      </c>
      <c r="B22" s="9" t="s">
        <v>35</v>
      </c>
      <c r="C22" s="43" t="s">
        <v>33</v>
      </c>
      <c r="D22" s="94"/>
      <c r="E22" s="36" t="s">
        <v>33</v>
      </c>
    </row>
    <row r="23" spans="1:9" x14ac:dyDescent="0.25">
      <c r="A23" s="8" t="s">
        <v>36</v>
      </c>
      <c r="B23" s="9" t="s">
        <v>37</v>
      </c>
      <c r="C23" s="48">
        <v>6.6699999999999995E-2</v>
      </c>
      <c r="D23" s="94"/>
      <c r="E23" s="36">
        <f t="shared" si="0"/>
        <v>0</v>
      </c>
    </row>
    <row r="24" spans="1:9" x14ac:dyDescent="0.25">
      <c r="A24" s="8" t="s">
        <v>38</v>
      </c>
      <c r="B24" s="9" t="s">
        <v>39</v>
      </c>
      <c r="C24" s="48">
        <v>0.1</v>
      </c>
      <c r="D24" s="94"/>
      <c r="E24" s="36">
        <f t="shared" si="0"/>
        <v>0</v>
      </c>
    </row>
    <row r="25" spans="1:9" x14ac:dyDescent="0.25">
      <c r="A25" s="8" t="s">
        <v>40</v>
      </c>
      <c r="B25" s="9" t="s">
        <v>41</v>
      </c>
      <c r="C25" s="48">
        <v>9.3299999999999994E-2</v>
      </c>
      <c r="D25" s="94"/>
      <c r="E25" s="36">
        <f t="shared" si="0"/>
        <v>0</v>
      </c>
    </row>
    <row r="26" spans="1:9" x14ac:dyDescent="0.25">
      <c r="A26" s="8" t="s">
        <v>42</v>
      </c>
      <c r="B26" s="9" t="s">
        <v>43</v>
      </c>
      <c r="C26" s="48">
        <v>1.67E-2</v>
      </c>
      <c r="D26" s="94"/>
      <c r="E26" s="36">
        <f t="shared" si="0"/>
        <v>0</v>
      </c>
      <c r="H26" s="47"/>
    </row>
    <row r="27" spans="1:9" x14ac:dyDescent="0.25">
      <c r="A27" s="8" t="s">
        <v>44</v>
      </c>
      <c r="B27" s="9" t="s">
        <v>45</v>
      </c>
      <c r="C27" s="48">
        <v>2.6600000000000002E-2</v>
      </c>
      <c r="D27" s="94"/>
      <c r="E27" s="36">
        <f t="shared" si="0"/>
        <v>0</v>
      </c>
    </row>
    <row r="28" spans="1:9" x14ac:dyDescent="0.25">
      <c r="A28" s="8" t="s">
        <v>46</v>
      </c>
      <c r="B28" s="9" t="s">
        <v>47</v>
      </c>
      <c r="C28" s="48">
        <v>6.7000000000000004E-2</v>
      </c>
      <c r="D28" s="94"/>
      <c r="E28" s="36">
        <f t="shared" si="0"/>
        <v>0</v>
      </c>
    </row>
    <row r="29" spans="1:9" x14ac:dyDescent="0.25">
      <c r="A29" s="8" t="s">
        <v>48</v>
      </c>
      <c r="B29" s="9" t="s">
        <v>49</v>
      </c>
      <c r="C29" s="48">
        <v>3.3300000000000003E-2</v>
      </c>
      <c r="D29" s="94"/>
      <c r="E29" s="36">
        <f t="shared" si="0"/>
        <v>0</v>
      </c>
    </row>
    <row r="30" spans="1:9" ht="30" x14ac:dyDescent="0.25">
      <c r="A30" s="8" t="s">
        <v>50</v>
      </c>
      <c r="B30" s="9" t="s">
        <v>67</v>
      </c>
      <c r="C30" s="48">
        <v>0.06</v>
      </c>
      <c r="D30" s="94"/>
      <c r="E30" s="36">
        <f t="shared" si="0"/>
        <v>0</v>
      </c>
    </row>
    <row r="31" spans="1:9" x14ac:dyDescent="0.25">
      <c r="A31" s="8" t="s">
        <v>51</v>
      </c>
      <c r="B31" s="9" t="s">
        <v>52</v>
      </c>
      <c r="C31" s="48">
        <v>0.05</v>
      </c>
      <c r="D31" s="94"/>
      <c r="E31" s="36">
        <f t="shared" si="0"/>
        <v>0</v>
      </c>
    </row>
    <row r="32" spans="1:9" x14ac:dyDescent="0.25">
      <c r="A32" s="8" t="s">
        <v>53</v>
      </c>
      <c r="B32" s="9" t="s">
        <v>54</v>
      </c>
      <c r="C32" s="48">
        <v>0.01</v>
      </c>
      <c r="D32" s="94"/>
      <c r="E32" s="36">
        <f t="shared" si="0"/>
        <v>0</v>
      </c>
    </row>
    <row r="33" spans="1:7" x14ac:dyDescent="0.25">
      <c r="A33" s="8" t="s">
        <v>55</v>
      </c>
      <c r="B33" s="9" t="s">
        <v>56</v>
      </c>
      <c r="C33" s="48">
        <v>2.6600000000000002E-2</v>
      </c>
      <c r="D33" s="94"/>
      <c r="E33" s="36">
        <f t="shared" si="0"/>
        <v>0</v>
      </c>
    </row>
    <row r="34" spans="1:7" x14ac:dyDescent="0.25">
      <c r="A34" s="8" t="s">
        <v>57</v>
      </c>
      <c r="B34" s="9" t="s">
        <v>58</v>
      </c>
      <c r="C34" s="48">
        <v>2.6600000000000002E-2</v>
      </c>
      <c r="D34" s="94"/>
      <c r="E34" s="36">
        <f t="shared" si="0"/>
        <v>0</v>
      </c>
    </row>
    <row r="35" spans="1:7" x14ac:dyDescent="0.25">
      <c r="A35" s="8" t="s">
        <v>59</v>
      </c>
      <c r="B35" s="9" t="s">
        <v>60</v>
      </c>
      <c r="C35" s="48">
        <v>4.6699999999999998E-2</v>
      </c>
      <c r="D35" s="94"/>
      <c r="E35" s="36">
        <f t="shared" si="0"/>
        <v>0</v>
      </c>
    </row>
    <row r="36" spans="1:7" x14ac:dyDescent="0.25">
      <c r="A36" s="8" t="s">
        <v>61</v>
      </c>
      <c r="B36" s="9" t="s">
        <v>62</v>
      </c>
      <c r="C36" s="48">
        <v>5.33E-2</v>
      </c>
      <c r="D36" s="94"/>
      <c r="E36" s="36">
        <f t="shared" si="0"/>
        <v>0</v>
      </c>
    </row>
    <row r="37" spans="1:7" x14ac:dyDescent="0.25">
      <c r="A37" s="8" t="s">
        <v>63</v>
      </c>
      <c r="B37" s="9" t="s">
        <v>64</v>
      </c>
      <c r="C37" s="43">
        <v>1.66E-2</v>
      </c>
      <c r="D37" s="94"/>
      <c r="E37" s="36">
        <f t="shared" si="0"/>
        <v>0</v>
      </c>
    </row>
    <row r="38" spans="1:7" x14ac:dyDescent="0.25">
      <c r="A38" s="99"/>
      <c r="B38" s="100" t="s">
        <v>161</v>
      </c>
      <c r="C38" s="104">
        <f>SUM(C20:C37)</f>
        <v>0.99999999999999989</v>
      </c>
      <c r="D38" s="101"/>
      <c r="E38" s="104">
        <f>SUM(E20:E37)</f>
        <v>0</v>
      </c>
    </row>
    <row r="39" spans="1:7" ht="24.75" customHeight="1" x14ac:dyDescent="0.25">
      <c r="A39" s="241" t="s">
        <v>234</v>
      </c>
      <c r="B39" s="241"/>
      <c r="C39" s="241"/>
      <c r="D39" s="241"/>
      <c r="E39" s="241"/>
    </row>
    <row r="40" spans="1:7" ht="63" customHeight="1" x14ac:dyDescent="0.25">
      <c r="A40" s="97" t="s">
        <v>65</v>
      </c>
      <c r="B40" s="97" t="s">
        <v>66</v>
      </c>
      <c r="C40" s="97" t="s">
        <v>160</v>
      </c>
      <c r="D40" s="97" t="s">
        <v>227</v>
      </c>
      <c r="E40" s="97" t="s">
        <v>159</v>
      </c>
    </row>
    <row r="41" spans="1:7" x14ac:dyDescent="0.25">
      <c r="A41" s="8" t="s">
        <v>29</v>
      </c>
      <c r="B41" s="9" t="s">
        <v>30</v>
      </c>
      <c r="C41" s="43">
        <v>2.87E-2</v>
      </c>
      <c r="D41" s="94"/>
      <c r="E41" s="36">
        <f>C41*D41</f>
        <v>0</v>
      </c>
      <c r="G41" s="37"/>
    </row>
    <row r="42" spans="1:7" x14ac:dyDescent="0.25">
      <c r="A42" s="8" t="s">
        <v>31</v>
      </c>
      <c r="B42" s="9" t="s">
        <v>32</v>
      </c>
      <c r="C42" s="43"/>
      <c r="D42" s="94"/>
      <c r="E42" s="36">
        <f t="shared" ref="E42" si="1">C42*D42</f>
        <v>0</v>
      </c>
      <c r="G42" s="37"/>
    </row>
    <row r="43" spans="1:7" x14ac:dyDescent="0.25">
      <c r="A43" s="8" t="s">
        <v>34</v>
      </c>
      <c r="B43" s="9" t="s">
        <v>35</v>
      </c>
      <c r="C43" s="43">
        <v>0.22579999999999997</v>
      </c>
      <c r="D43" s="94"/>
      <c r="E43" s="36" t="s">
        <v>33</v>
      </c>
      <c r="G43" s="37"/>
    </row>
    <row r="44" spans="1:7" x14ac:dyDescent="0.25">
      <c r="A44" s="8" t="s">
        <v>36</v>
      </c>
      <c r="B44" s="9" t="s">
        <v>37</v>
      </c>
      <c r="C44" s="43">
        <v>7.17E-2</v>
      </c>
      <c r="D44" s="94"/>
      <c r="E44" s="36">
        <f t="shared" ref="E44:E58" si="2">C44*D44</f>
        <v>0</v>
      </c>
      <c r="G44" s="37"/>
    </row>
    <row r="45" spans="1:7" x14ac:dyDescent="0.25">
      <c r="A45" s="8" t="s">
        <v>38</v>
      </c>
      <c r="B45" s="9" t="s">
        <v>39</v>
      </c>
      <c r="C45" s="43">
        <v>0.1075</v>
      </c>
      <c r="D45" s="94"/>
      <c r="E45" s="36">
        <f t="shared" si="2"/>
        <v>0</v>
      </c>
      <c r="G45" s="37"/>
    </row>
    <row r="46" spans="1:7" x14ac:dyDescent="0.25">
      <c r="A46" s="8" t="s">
        <v>40</v>
      </c>
      <c r="B46" s="9" t="s">
        <v>41</v>
      </c>
      <c r="C46" s="43">
        <v>0.10039999999999999</v>
      </c>
      <c r="D46" s="94"/>
      <c r="E46" s="36">
        <f t="shared" si="2"/>
        <v>0</v>
      </c>
      <c r="G46" s="37"/>
    </row>
    <row r="47" spans="1:7" x14ac:dyDescent="0.25">
      <c r="A47" s="8" t="s">
        <v>42</v>
      </c>
      <c r="B47" s="9" t="s">
        <v>43</v>
      </c>
      <c r="C47" s="43">
        <v>1.7899999999999999E-2</v>
      </c>
      <c r="D47" s="94"/>
      <c r="E47" s="36">
        <f t="shared" si="2"/>
        <v>0</v>
      </c>
      <c r="G47" s="37"/>
    </row>
    <row r="48" spans="1:7" x14ac:dyDescent="0.25">
      <c r="A48" s="8" t="s">
        <v>44</v>
      </c>
      <c r="B48" s="9" t="s">
        <v>45</v>
      </c>
      <c r="C48" s="43">
        <v>2.87E-2</v>
      </c>
      <c r="D48" s="94"/>
      <c r="E48" s="36">
        <f t="shared" si="2"/>
        <v>0</v>
      </c>
      <c r="G48" s="37"/>
    </row>
    <row r="49" spans="1:7" x14ac:dyDescent="0.25">
      <c r="A49" s="8" t="s">
        <v>46</v>
      </c>
      <c r="B49" s="9" t="s">
        <v>47</v>
      </c>
      <c r="C49" s="43">
        <v>7.17E-2</v>
      </c>
      <c r="D49" s="94"/>
      <c r="E49" s="36">
        <f t="shared" si="2"/>
        <v>0</v>
      </c>
      <c r="G49" s="37"/>
    </row>
    <row r="50" spans="1:7" x14ac:dyDescent="0.25">
      <c r="A50" s="8" t="s">
        <v>48</v>
      </c>
      <c r="B50" s="9" t="s">
        <v>49</v>
      </c>
      <c r="C50" s="43">
        <v>3.5799999999999998E-2</v>
      </c>
      <c r="D50" s="94"/>
      <c r="E50" s="36">
        <f t="shared" si="2"/>
        <v>0</v>
      </c>
      <c r="G50" s="37"/>
    </row>
    <row r="51" spans="1:7" ht="30" x14ac:dyDescent="0.25">
      <c r="A51" s="8" t="s">
        <v>50</v>
      </c>
      <c r="B51" s="9" t="s">
        <v>67</v>
      </c>
      <c r="C51" s="43">
        <v>6.4500000000000002E-2</v>
      </c>
      <c r="D51" s="94"/>
      <c r="E51" s="36">
        <f t="shared" si="2"/>
        <v>0</v>
      </c>
      <c r="G51" s="37"/>
    </row>
    <row r="52" spans="1:7" x14ac:dyDescent="0.25">
      <c r="A52" s="8" t="s">
        <v>51</v>
      </c>
      <c r="B52" s="9" t="s">
        <v>52</v>
      </c>
      <c r="C52" s="43">
        <v>5.3800000000000001E-2</v>
      </c>
      <c r="D52" s="94"/>
      <c r="E52" s="36">
        <f t="shared" si="2"/>
        <v>0</v>
      </c>
      <c r="G52" s="37"/>
    </row>
    <row r="53" spans="1:7" x14ac:dyDescent="0.25">
      <c r="A53" s="8" t="s">
        <v>53</v>
      </c>
      <c r="B53" s="9" t="s">
        <v>54</v>
      </c>
      <c r="C53" s="43">
        <v>1.0700000000000001E-2</v>
      </c>
      <c r="D53" s="94"/>
      <c r="E53" s="36">
        <f t="shared" si="2"/>
        <v>0</v>
      </c>
      <c r="G53" s="37"/>
    </row>
    <row r="54" spans="1:7" x14ac:dyDescent="0.25">
      <c r="A54" s="8" t="s">
        <v>55</v>
      </c>
      <c r="B54" s="9" t="s">
        <v>56</v>
      </c>
      <c r="C54" s="43">
        <v>2.87E-2</v>
      </c>
      <c r="D54" s="94"/>
      <c r="E54" s="36">
        <f t="shared" si="2"/>
        <v>0</v>
      </c>
      <c r="G54" s="37"/>
    </row>
    <row r="55" spans="1:7" x14ac:dyDescent="0.25">
      <c r="A55" s="8" t="s">
        <v>57</v>
      </c>
      <c r="B55" s="9" t="s">
        <v>58</v>
      </c>
      <c r="C55" s="43">
        <v>2.87E-2</v>
      </c>
      <c r="D55" s="94"/>
      <c r="E55" s="36">
        <f t="shared" si="2"/>
        <v>0</v>
      </c>
      <c r="G55" s="37"/>
    </row>
    <row r="56" spans="1:7" x14ac:dyDescent="0.25">
      <c r="A56" s="8" t="s">
        <v>59</v>
      </c>
      <c r="B56" s="9" t="s">
        <v>60</v>
      </c>
      <c r="C56" s="43">
        <v>5.0199999999999995E-2</v>
      </c>
      <c r="D56" s="94"/>
      <c r="E56" s="36">
        <f t="shared" si="2"/>
        <v>0</v>
      </c>
      <c r="G56" s="37"/>
    </row>
    <row r="57" spans="1:7" x14ac:dyDescent="0.25">
      <c r="A57" s="8" t="s">
        <v>61</v>
      </c>
      <c r="B57" s="9" t="s">
        <v>62</v>
      </c>
      <c r="C57" s="43">
        <v>5.7300000000000004E-2</v>
      </c>
      <c r="D57" s="94"/>
      <c r="E57" s="36">
        <f t="shared" si="2"/>
        <v>0</v>
      </c>
      <c r="G57" s="37"/>
    </row>
    <row r="58" spans="1:7" x14ac:dyDescent="0.25">
      <c r="A58" s="8" t="s">
        <v>63</v>
      </c>
      <c r="B58" s="9" t="s">
        <v>64</v>
      </c>
      <c r="C58" s="43">
        <v>1.7899999999999999E-2</v>
      </c>
      <c r="D58" s="94"/>
      <c r="E58" s="36">
        <f t="shared" si="2"/>
        <v>0</v>
      </c>
      <c r="G58" s="37"/>
    </row>
    <row r="59" spans="1:7" x14ac:dyDescent="0.25">
      <c r="A59" s="99"/>
      <c r="B59" s="100" t="s">
        <v>161</v>
      </c>
      <c r="C59" s="105">
        <f>SUM(C41:C58)</f>
        <v>0.99999999999999989</v>
      </c>
      <c r="D59" s="106"/>
      <c r="E59" s="105">
        <f>SUM(E41:E58)</f>
        <v>0</v>
      </c>
    </row>
    <row r="60" spans="1:7" ht="66.75" customHeight="1" x14ac:dyDescent="0.25">
      <c r="A60" s="244" t="s">
        <v>226</v>
      </c>
      <c r="B60" s="244"/>
      <c r="C60" s="244"/>
      <c r="D60" s="244"/>
      <c r="E60" s="244"/>
    </row>
  </sheetData>
  <sheetProtection selectLockedCells="1"/>
  <mergeCells count="20">
    <mergeCell ref="A39:E39"/>
    <mergeCell ref="A18:E18"/>
    <mergeCell ref="B17:E17"/>
    <mergeCell ref="A16:E16"/>
    <mergeCell ref="A60:E60"/>
    <mergeCell ref="A14:B14"/>
    <mergeCell ref="A5:E5"/>
    <mergeCell ref="A6:E6"/>
    <mergeCell ref="A7:E7"/>
    <mergeCell ref="A8:E8"/>
    <mergeCell ref="A9:B9"/>
    <mergeCell ref="C11:E11"/>
    <mergeCell ref="C12:E12"/>
    <mergeCell ref="C13:E13"/>
    <mergeCell ref="C14:E14"/>
    <mergeCell ref="C10:E10"/>
    <mergeCell ref="A10:B10"/>
    <mergeCell ref="A11:B11"/>
    <mergeCell ref="A12:B12"/>
    <mergeCell ref="A13:B13"/>
  </mergeCells>
  <printOptions horizontalCentered="1"/>
  <pageMargins left="0.43307086614173229" right="0.31496062992125984" top="0.47244094488188981" bottom="0.43307086614173229" header="0.31496062992125984" footer="0.31496062992125984"/>
  <pageSetup paperSize="9"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topLeftCell="A18" zoomScaleNormal="100" workbookViewId="0">
      <selection activeCell="D37" sqref="D37"/>
    </sheetView>
  </sheetViews>
  <sheetFormatPr defaultRowHeight="15" x14ac:dyDescent="0.25"/>
  <cols>
    <col min="1" max="1" width="6.42578125" bestFit="1" customWidth="1"/>
    <col min="2" max="2" width="33.7109375" customWidth="1"/>
    <col min="3" max="3" width="12.85546875" customWidth="1"/>
    <col min="4" max="4" width="10.28515625" customWidth="1"/>
    <col min="5" max="5" width="11.140625" customWidth="1"/>
    <col min="6" max="6" width="10.140625" bestFit="1" customWidth="1"/>
    <col min="7" max="7" width="9.140625" bestFit="1" customWidth="1"/>
    <col min="8" max="8" width="10.140625" bestFit="1" customWidth="1"/>
  </cols>
  <sheetData>
    <row r="1" spans="1:8" s="11" customFormat="1" x14ac:dyDescent="0.25">
      <c r="C1" s="28"/>
      <c r="D1" s="28"/>
      <c r="F1" s="22"/>
    </row>
    <row r="2" spans="1:8" s="11" customFormat="1" x14ac:dyDescent="0.25">
      <c r="C2" s="28"/>
      <c r="D2" s="28"/>
      <c r="F2" s="22"/>
    </row>
    <row r="3" spans="1:8" s="11" customFormat="1" x14ac:dyDescent="0.25">
      <c r="C3" s="28"/>
      <c r="D3" s="28"/>
      <c r="F3" s="22"/>
    </row>
    <row r="4" spans="1:8" s="11" customFormat="1" x14ac:dyDescent="0.25">
      <c r="C4" s="28"/>
      <c r="D4" s="28"/>
      <c r="F4" s="22"/>
    </row>
    <row r="5" spans="1:8" s="16" customFormat="1" ht="26.25" customHeight="1" x14ac:dyDescent="0.25">
      <c r="A5" s="201" t="s">
        <v>86</v>
      </c>
      <c r="B5" s="201"/>
      <c r="C5" s="201"/>
      <c r="D5" s="201"/>
      <c r="E5" s="201"/>
      <c r="F5" s="201"/>
      <c r="G5" s="201"/>
      <c r="H5" s="201"/>
    </row>
    <row r="6" spans="1:8" s="16" customFormat="1" ht="50.25" customHeight="1" x14ac:dyDescent="0.25">
      <c r="A6" s="202" t="s">
        <v>192</v>
      </c>
      <c r="B6" s="201"/>
      <c r="C6" s="201"/>
      <c r="D6" s="201"/>
      <c r="E6" s="201"/>
      <c r="F6" s="201"/>
      <c r="G6" s="201"/>
      <c r="H6" s="201"/>
    </row>
    <row r="7" spans="1:8" s="16" customFormat="1" ht="33.75" customHeight="1" x14ac:dyDescent="0.25">
      <c r="A7" s="202" t="s">
        <v>220</v>
      </c>
      <c r="B7" s="201"/>
      <c r="C7" s="201"/>
      <c r="D7" s="201"/>
      <c r="E7" s="201"/>
      <c r="F7" s="201"/>
      <c r="G7" s="201"/>
      <c r="H7" s="201"/>
    </row>
    <row r="8" spans="1:8" s="16" customFormat="1" ht="27" customHeight="1" x14ac:dyDescent="0.25">
      <c r="A8" s="202" t="s">
        <v>197</v>
      </c>
      <c r="B8" s="201"/>
      <c r="C8" s="201"/>
      <c r="D8" s="201"/>
      <c r="E8" s="201"/>
      <c r="F8" s="201"/>
      <c r="G8" s="201"/>
      <c r="H8" s="201"/>
    </row>
    <row r="9" spans="1:8" s="17" customFormat="1" ht="13.5" thickBot="1" x14ac:dyDescent="0.3">
      <c r="A9" s="231"/>
      <c r="B9" s="231"/>
      <c r="C9" s="231"/>
      <c r="D9" s="231"/>
      <c r="E9" s="231"/>
      <c r="F9" s="231"/>
      <c r="G9" s="231"/>
      <c r="H9" s="231"/>
    </row>
    <row r="10" spans="1:8" s="17" customFormat="1" ht="15" customHeight="1" x14ac:dyDescent="0.25">
      <c r="A10" s="222" t="s">
        <v>88</v>
      </c>
      <c r="B10" s="223"/>
      <c r="C10" s="236"/>
      <c r="D10" s="236"/>
      <c r="E10" s="236"/>
      <c r="F10" s="236"/>
      <c r="G10" s="236"/>
      <c r="H10" s="237"/>
    </row>
    <row r="11" spans="1:8" s="17" customFormat="1" ht="12.75" customHeight="1" x14ac:dyDescent="0.25">
      <c r="A11" s="245" t="s">
        <v>89</v>
      </c>
      <c r="B11" s="246"/>
      <c r="C11" s="232"/>
      <c r="D11" s="232"/>
      <c r="E11" s="232"/>
      <c r="F11" s="232"/>
      <c r="G11" s="232"/>
      <c r="H11" s="233"/>
    </row>
    <row r="12" spans="1:8" s="17" customFormat="1" ht="17.25" customHeight="1" x14ac:dyDescent="0.25">
      <c r="A12" s="220" t="s">
        <v>83</v>
      </c>
      <c r="B12" s="221"/>
      <c r="C12" s="232"/>
      <c r="D12" s="232"/>
      <c r="E12" s="232"/>
      <c r="F12" s="232"/>
      <c r="G12" s="232"/>
      <c r="H12" s="233"/>
    </row>
    <row r="13" spans="1:8" s="17" customFormat="1" ht="19.5" customHeight="1" x14ac:dyDescent="0.25">
      <c r="A13" s="220" t="s">
        <v>84</v>
      </c>
      <c r="B13" s="221"/>
      <c r="C13" s="232"/>
      <c r="D13" s="232"/>
      <c r="E13" s="232"/>
      <c r="F13" s="232"/>
      <c r="G13" s="232"/>
      <c r="H13" s="233"/>
    </row>
    <row r="14" spans="1:8" s="17" customFormat="1" ht="20.25" customHeight="1" thickBot="1" x14ac:dyDescent="0.3">
      <c r="A14" s="213" t="s">
        <v>85</v>
      </c>
      <c r="B14" s="214"/>
      <c r="C14" s="234"/>
      <c r="D14" s="234"/>
      <c r="E14" s="234"/>
      <c r="F14" s="234"/>
      <c r="G14" s="234"/>
      <c r="H14" s="235"/>
    </row>
    <row r="15" spans="1:8" ht="28.15" customHeight="1" x14ac:dyDescent="0.25">
      <c r="A15" s="252" t="s">
        <v>214</v>
      </c>
      <c r="B15" s="253"/>
      <c r="C15" s="253"/>
      <c r="D15" s="253"/>
      <c r="E15" s="253"/>
      <c r="F15" s="253"/>
      <c r="G15" s="253"/>
      <c r="H15" s="253"/>
    </row>
    <row r="16" spans="1:8" ht="38.25" x14ac:dyDescent="0.25">
      <c r="A16" s="97" t="s">
        <v>65</v>
      </c>
      <c r="B16" s="97" t="s">
        <v>216</v>
      </c>
      <c r="C16" s="97" t="s">
        <v>90</v>
      </c>
      <c r="D16" s="97" t="s">
        <v>114</v>
      </c>
      <c r="E16" s="97" t="s">
        <v>91</v>
      </c>
      <c r="F16" s="98" t="s">
        <v>115</v>
      </c>
      <c r="G16" s="97" t="s">
        <v>92</v>
      </c>
      <c r="H16" s="97" t="s">
        <v>121</v>
      </c>
    </row>
    <row r="17" spans="1:8" ht="23.45" customHeight="1" x14ac:dyDescent="0.25">
      <c r="A17" s="27">
        <v>1</v>
      </c>
      <c r="B17" s="9" t="s">
        <v>130</v>
      </c>
      <c r="C17" s="25" t="s">
        <v>218</v>
      </c>
      <c r="D17" s="25"/>
      <c r="E17" s="31"/>
      <c r="F17" s="10">
        <f t="shared" ref="F17:F27" si="0">D17*E17</f>
        <v>0</v>
      </c>
      <c r="G17" s="10">
        <f t="shared" ref="G17:G27" si="1">F17*0.24</f>
        <v>0</v>
      </c>
      <c r="H17" s="30">
        <f>F17+G17</f>
        <v>0</v>
      </c>
    </row>
    <row r="18" spans="1:8" x14ac:dyDescent="0.25">
      <c r="A18" s="8">
        <v>2</v>
      </c>
      <c r="B18" s="9" t="s">
        <v>131</v>
      </c>
      <c r="C18" s="25" t="s">
        <v>119</v>
      </c>
      <c r="D18" s="29"/>
      <c r="E18" s="34"/>
      <c r="F18" s="10">
        <f t="shared" si="0"/>
        <v>0</v>
      </c>
      <c r="G18" s="10">
        <f t="shared" si="1"/>
        <v>0</v>
      </c>
      <c r="H18" s="30">
        <f t="shared" ref="H18:H27" si="2">F18+G18</f>
        <v>0</v>
      </c>
    </row>
    <row r="19" spans="1:8" x14ac:dyDescent="0.25">
      <c r="A19" s="8">
        <v>3</v>
      </c>
      <c r="B19" s="9" t="s">
        <v>132</v>
      </c>
      <c r="C19" s="25" t="s">
        <v>119</v>
      </c>
      <c r="D19" s="29"/>
      <c r="E19" s="32"/>
      <c r="F19" s="10">
        <f t="shared" si="0"/>
        <v>0</v>
      </c>
      <c r="G19" s="10">
        <f t="shared" si="1"/>
        <v>0</v>
      </c>
      <c r="H19" s="30">
        <f t="shared" si="2"/>
        <v>0</v>
      </c>
    </row>
    <row r="20" spans="1:8" ht="30" x14ac:dyDescent="0.25">
      <c r="A20" s="8">
        <v>4</v>
      </c>
      <c r="B20" s="9" t="s">
        <v>133</v>
      </c>
      <c r="C20" s="25" t="s">
        <v>119</v>
      </c>
      <c r="D20" s="29"/>
      <c r="E20" s="33"/>
      <c r="F20" s="10">
        <f t="shared" si="0"/>
        <v>0</v>
      </c>
      <c r="G20" s="10">
        <f t="shared" si="1"/>
        <v>0</v>
      </c>
      <c r="H20" s="30">
        <f t="shared" si="2"/>
        <v>0</v>
      </c>
    </row>
    <row r="21" spans="1:8" x14ac:dyDescent="0.25">
      <c r="A21" s="27">
        <v>5</v>
      </c>
      <c r="B21" s="9" t="s">
        <v>134</v>
      </c>
      <c r="C21" s="25" t="s">
        <v>119</v>
      </c>
      <c r="D21" s="29"/>
      <c r="E21" s="33"/>
      <c r="F21" s="10">
        <f t="shared" si="0"/>
        <v>0</v>
      </c>
      <c r="G21" s="10">
        <f t="shared" si="1"/>
        <v>0</v>
      </c>
      <c r="H21" s="30">
        <f t="shared" si="2"/>
        <v>0</v>
      </c>
    </row>
    <row r="22" spans="1:8" x14ac:dyDescent="0.25">
      <c r="A22" s="8">
        <v>6</v>
      </c>
      <c r="B22" s="9" t="s">
        <v>135</v>
      </c>
      <c r="C22" s="25" t="s">
        <v>119</v>
      </c>
      <c r="D22" s="29"/>
      <c r="E22" s="33"/>
      <c r="F22" s="10">
        <f t="shared" si="0"/>
        <v>0</v>
      </c>
      <c r="G22" s="10">
        <f t="shared" si="1"/>
        <v>0</v>
      </c>
      <c r="H22" s="30">
        <f t="shared" si="2"/>
        <v>0</v>
      </c>
    </row>
    <row r="23" spans="1:8" x14ac:dyDescent="0.25">
      <c r="A23" s="8">
        <v>7</v>
      </c>
      <c r="B23" s="9" t="s">
        <v>136</v>
      </c>
      <c r="C23" s="29" t="s">
        <v>138</v>
      </c>
      <c r="D23" s="29"/>
      <c r="E23" s="33"/>
      <c r="F23" s="10">
        <f t="shared" si="0"/>
        <v>0</v>
      </c>
      <c r="G23" s="10">
        <f t="shared" si="1"/>
        <v>0</v>
      </c>
      <c r="H23" s="30">
        <f t="shared" si="2"/>
        <v>0</v>
      </c>
    </row>
    <row r="24" spans="1:8" ht="17.25" x14ac:dyDescent="0.25">
      <c r="A24" s="8">
        <v>8</v>
      </c>
      <c r="B24" s="9" t="s">
        <v>145</v>
      </c>
      <c r="C24" s="25" t="s">
        <v>218</v>
      </c>
      <c r="D24" s="29"/>
      <c r="E24" s="33"/>
      <c r="F24" s="10">
        <f t="shared" si="0"/>
        <v>0</v>
      </c>
      <c r="G24" s="10">
        <f t="shared" si="1"/>
        <v>0</v>
      </c>
      <c r="H24" s="30">
        <f t="shared" si="2"/>
        <v>0</v>
      </c>
    </row>
    <row r="25" spans="1:8" x14ac:dyDescent="0.25">
      <c r="A25" s="27">
        <v>9</v>
      </c>
      <c r="B25" s="9" t="s">
        <v>137</v>
      </c>
      <c r="C25" s="29"/>
      <c r="D25" s="29"/>
      <c r="E25" s="33"/>
      <c r="F25" s="10">
        <f t="shared" si="0"/>
        <v>0</v>
      </c>
      <c r="G25" s="10">
        <f t="shared" si="1"/>
        <v>0</v>
      </c>
      <c r="H25" s="30">
        <f t="shared" si="2"/>
        <v>0</v>
      </c>
    </row>
    <row r="26" spans="1:8" x14ac:dyDescent="0.25">
      <c r="A26" s="8">
        <v>10</v>
      </c>
      <c r="B26" s="9" t="s">
        <v>137</v>
      </c>
      <c r="C26" s="29"/>
      <c r="D26" s="29"/>
      <c r="E26" s="33"/>
      <c r="F26" s="10">
        <f t="shared" si="0"/>
        <v>0</v>
      </c>
      <c r="G26" s="10">
        <f t="shared" si="1"/>
        <v>0</v>
      </c>
      <c r="H26" s="30">
        <f t="shared" si="2"/>
        <v>0</v>
      </c>
    </row>
    <row r="27" spans="1:8" x14ac:dyDescent="0.25">
      <c r="A27" s="8">
        <v>11</v>
      </c>
      <c r="B27" s="9" t="s">
        <v>137</v>
      </c>
      <c r="C27" s="29"/>
      <c r="D27" s="29"/>
      <c r="E27" s="33"/>
      <c r="F27" s="10">
        <f t="shared" si="0"/>
        <v>0</v>
      </c>
      <c r="G27" s="10">
        <f t="shared" si="1"/>
        <v>0</v>
      </c>
      <c r="H27" s="30">
        <f t="shared" si="2"/>
        <v>0</v>
      </c>
    </row>
    <row r="28" spans="1:8" x14ac:dyDescent="0.25">
      <c r="A28" s="129"/>
      <c r="B28" s="130" t="s">
        <v>121</v>
      </c>
      <c r="C28" s="131"/>
      <c r="D28" s="132"/>
      <c r="E28" s="133"/>
      <c r="F28" s="134">
        <f>SUM(F17:F27)</f>
        <v>0</v>
      </c>
      <c r="G28" s="134">
        <f t="shared" ref="G28:H28" si="3">SUM(G17:G27)</f>
        <v>0</v>
      </c>
      <c r="H28" s="134">
        <f t="shared" si="3"/>
        <v>0</v>
      </c>
    </row>
    <row r="30" spans="1:8" ht="30" x14ac:dyDescent="0.25">
      <c r="B30" s="107" t="s">
        <v>217</v>
      </c>
      <c r="C30" s="108">
        <f>F28</f>
        <v>0</v>
      </c>
      <c r="D30" s="248"/>
      <c r="E30" s="249"/>
      <c r="F30" s="249"/>
      <c r="G30" s="249"/>
      <c r="H30" s="249"/>
    </row>
    <row r="31" spans="1:8" ht="21" customHeight="1" x14ac:dyDescent="0.25">
      <c r="B31" s="109" t="s">
        <v>129</v>
      </c>
      <c r="C31" s="41"/>
      <c r="D31" s="250"/>
      <c r="E31" s="251"/>
      <c r="F31" s="251"/>
      <c r="G31" s="251"/>
      <c r="H31" s="251"/>
    </row>
    <row r="32" spans="1:8" ht="48" customHeight="1" x14ac:dyDescent="0.25">
      <c r="B32" s="109" t="s">
        <v>219</v>
      </c>
      <c r="C32" s="110"/>
      <c r="D32" s="247" t="s">
        <v>146</v>
      </c>
      <c r="E32" s="247"/>
      <c r="F32" s="247"/>
      <c r="G32" s="247"/>
      <c r="H32" s="247"/>
    </row>
    <row r="34" spans="2:2" ht="23.45" customHeight="1" x14ac:dyDescent="0.25">
      <c r="B34" s="40" t="s">
        <v>143</v>
      </c>
    </row>
    <row r="35" spans="2:2" ht="21.6" customHeight="1" x14ac:dyDescent="0.25">
      <c r="B35" s="35" t="s">
        <v>141</v>
      </c>
    </row>
    <row r="36" spans="2:2" ht="27" customHeight="1" x14ac:dyDescent="0.25">
      <c r="B36" s="35" t="s">
        <v>142</v>
      </c>
    </row>
  </sheetData>
  <mergeCells count="19">
    <mergeCell ref="D32:H32"/>
    <mergeCell ref="D30:H30"/>
    <mergeCell ref="D31:H31"/>
    <mergeCell ref="A15:H15"/>
    <mergeCell ref="A13:B13"/>
    <mergeCell ref="A14:B14"/>
    <mergeCell ref="C14:H14"/>
    <mergeCell ref="A5:H5"/>
    <mergeCell ref="A6:H6"/>
    <mergeCell ref="A7:H7"/>
    <mergeCell ref="A8:H8"/>
    <mergeCell ref="A9:H9"/>
    <mergeCell ref="A12:B12"/>
    <mergeCell ref="C12:H12"/>
    <mergeCell ref="C13:H13"/>
    <mergeCell ref="C10:H10"/>
    <mergeCell ref="C11:H11"/>
    <mergeCell ref="A10:B10"/>
    <mergeCell ref="A11:B11"/>
  </mergeCells>
  <pageMargins left="0.70866141732283472" right="0.70866141732283472" top="0.74803149606299213" bottom="0.74803149606299213" header="0.31496062992125984"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L31"/>
  <sheetViews>
    <sheetView topLeftCell="A11" zoomScaleNormal="100" workbookViewId="0">
      <selection activeCell="A16" sqref="A16:I16"/>
    </sheetView>
  </sheetViews>
  <sheetFormatPr defaultColWidth="9.140625" defaultRowHeight="15" x14ac:dyDescent="0.25"/>
  <cols>
    <col min="1" max="1" width="9.28515625" style="11" customWidth="1"/>
    <col min="2" max="2" width="40.7109375" style="11" customWidth="1"/>
    <col min="3" max="3" width="5.85546875" style="11" bestFit="1" customWidth="1"/>
    <col min="4" max="7" width="10.7109375" style="11" customWidth="1"/>
    <col min="8" max="8" width="13.28515625" style="11" customWidth="1"/>
    <col min="9" max="9" width="17.5703125" style="11" customWidth="1"/>
    <col min="10" max="16384" width="9.140625" style="11"/>
  </cols>
  <sheetData>
    <row r="5" spans="1:9" s="16" customFormat="1" ht="26.25" customHeight="1" x14ac:dyDescent="0.25">
      <c r="A5" s="201" t="s">
        <v>86</v>
      </c>
      <c r="B5" s="201"/>
      <c r="C5" s="201"/>
      <c r="D5" s="201"/>
      <c r="E5" s="201"/>
      <c r="F5" s="201"/>
      <c r="G5" s="201"/>
      <c r="H5" s="201"/>
      <c r="I5" s="201"/>
    </row>
    <row r="6" spans="1:9" s="16" customFormat="1" ht="50.25" customHeight="1" x14ac:dyDescent="0.25">
      <c r="A6" s="202" t="s">
        <v>87</v>
      </c>
      <c r="B6" s="202"/>
      <c r="C6" s="202"/>
      <c r="D6" s="202"/>
      <c r="E6" s="202"/>
      <c r="F6" s="202"/>
      <c r="G6" s="202"/>
      <c r="H6" s="202"/>
      <c r="I6" s="202"/>
    </row>
    <row r="7" spans="1:9" s="16" customFormat="1" ht="27.75" customHeight="1" x14ac:dyDescent="0.25">
      <c r="A7" s="202" t="s">
        <v>207</v>
      </c>
      <c r="B7" s="202"/>
      <c r="C7" s="202"/>
      <c r="D7" s="202"/>
      <c r="E7" s="202"/>
      <c r="F7" s="202"/>
      <c r="G7" s="202"/>
      <c r="H7" s="202"/>
      <c r="I7" s="202"/>
    </row>
    <row r="8" spans="1:9" s="16" customFormat="1" ht="27" customHeight="1" x14ac:dyDescent="0.25">
      <c r="A8" s="202" t="s">
        <v>197</v>
      </c>
      <c r="B8" s="202"/>
      <c r="C8" s="202"/>
      <c r="D8" s="202"/>
      <c r="E8" s="202"/>
      <c r="F8" s="202"/>
      <c r="G8" s="202"/>
      <c r="H8" s="202"/>
      <c r="I8" s="202"/>
    </row>
    <row r="9" spans="1:9" s="17" customFormat="1" ht="13.5" thickBot="1" x14ac:dyDescent="0.3">
      <c r="A9" s="231"/>
      <c r="B9" s="231"/>
      <c r="C9" s="231"/>
      <c r="D9" s="231"/>
      <c r="E9" s="231"/>
      <c r="F9" s="231"/>
      <c r="G9" s="231"/>
      <c r="H9" s="231"/>
    </row>
    <row r="10" spans="1:9" s="17" customFormat="1" ht="15" customHeight="1" x14ac:dyDescent="0.25">
      <c r="A10" s="222" t="s">
        <v>88</v>
      </c>
      <c r="B10" s="223"/>
      <c r="C10" s="259"/>
      <c r="D10" s="259"/>
      <c r="E10" s="259"/>
      <c r="F10" s="259"/>
      <c r="G10" s="259"/>
      <c r="H10" s="259"/>
      <c r="I10" s="260"/>
    </row>
    <row r="11" spans="1:9" s="17" customFormat="1" ht="12.75" customHeight="1" x14ac:dyDescent="0.25">
      <c r="A11" s="245" t="s">
        <v>89</v>
      </c>
      <c r="B11" s="246"/>
      <c r="C11" s="261"/>
      <c r="D11" s="261"/>
      <c r="E11" s="261"/>
      <c r="F11" s="261"/>
      <c r="G11" s="261"/>
      <c r="H11" s="261"/>
      <c r="I11" s="262"/>
    </row>
    <row r="12" spans="1:9" s="17" customFormat="1" ht="17.25" customHeight="1" x14ac:dyDescent="0.25">
      <c r="A12" s="245" t="s">
        <v>83</v>
      </c>
      <c r="B12" s="246"/>
      <c r="C12" s="261"/>
      <c r="D12" s="261"/>
      <c r="E12" s="261"/>
      <c r="F12" s="261"/>
      <c r="G12" s="261"/>
      <c r="H12" s="261"/>
      <c r="I12" s="262"/>
    </row>
    <row r="13" spans="1:9" s="17" customFormat="1" ht="19.5" customHeight="1" x14ac:dyDescent="0.25">
      <c r="A13" s="245" t="s">
        <v>84</v>
      </c>
      <c r="B13" s="246"/>
      <c r="C13" s="261"/>
      <c r="D13" s="261"/>
      <c r="E13" s="261"/>
      <c r="F13" s="261"/>
      <c r="G13" s="261"/>
      <c r="H13" s="261"/>
      <c r="I13" s="262"/>
    </row>
    <row r="14" spans="1:9" s="17" customFormat="1" ht="20.25" customHeight="1" thickBot="1" x14ac:dyDescent="0.3">
      <c r="A14" s="254" t="s">
        <v>85</v>
      </c>
      <c r="B14" s="255"/>
      <c r="C14" s="257"/>
      <c r="D14" s="257"/>
      <c r="E14" s="257"/>
      <c r="F14" s="257"/>
      <c r="G14" s="257"/>
      <c r="H14" s="257"/>
      <c r="I14" s="258"/>
    </row>
    <row r="15" spans="1:9" s="17" customFormat="1" ht="20.25" customHeight="1" x14ac:dyDescent="0.25">
      <c r="A15" s="19"/>
      <c r="B15" s="19"/>
      <c r="C15" s="19"/>
      <c r="D15" s="19"/>
      <c r="E15" s="19"/>
      <c r="F15" s="19"/>
      <c r="G15" s="19"/>
      <c r="H15" s="20"/>
    </row>
    <row r="16" spans="1:9" ht="35.25" customHeight="1" x14ac:dyDescent="0.25">
      <c r="A16" s="256" t="s">
        <v>235</v>
      </c>
      <c r="B16" s="256"/>
      <c r="C16" s="256"/>
      <c r="D16" s="256"/>
      <c r="E16" s="256"/>
      <c r="F16" s="256"/>
      <c r="G16" s="256"/>
      <c r="H16" s="256"/>
      <c r="I16" s="256"/>
    </row>
    <row r="17" spans="1:12" ht="33" customHeight="1" x14ac:dyDescent="0.25">
      <c r="A17" s="103" t="s">
        <v>65</v>
      </c>
      <c r="B17" s="103" t="s">
        <v>181</v>
      </c>
      <c r="C17" s="103" t="s">
        <v>90</v>
      </c>
      <c r="D17" s="103" t="s">
        <v>114</v>
      </c>
      <c r="E17" s="103" t="s">
        <v>91</v>
      </c>
      <c r="F17" s="111" t="s">
        <v>115</v>
      </c>
      <c r="G17" s="103" t="s">
        <v>92</v>
      </c>
      <c r="H17" s="103" t="s">
        <v>121</v>
      </c>
      <c r="I17" s="103" t="s">
        <v>221</v>
      </c>
    </row>
    <row r="18" spans="1:12" ht="21" customHeight="1" x14ac:dyDescent="0.25">
      <c r="A18" s="42" t="s">
        <v>27</v>
      </c>
      <c r="B18" s="52" t="s">
        <v>15</v>
      </c>
      <c r="C18" s="52"/>
      <c r="D18" s="52"/>
      <c r="E18" s="52"/>
      <c r="F18" s="53">
        <f>SUM(F19:F24)</f>
        <v>0</v>
      </c>
      <c r="G18" s="53">
        <f t="shared" ref="G18:I18" si="0">SUM(G19:G24)</f>
        <v>0</v>
      </c>
      <c r="H18" s="53">
        <f t="shared" si="0"/>
        <v>0</v>
      </c>
      <c r="I18" s="53">
        <f t="shared" si="0"/>
        <v>0</v>
      </c>
      <c r="L18" s="18"/>
    </row>
    <row r="19" spans="1:12" ht="22.5" customHeight="1" x14ac:dyDescent="0.25">
      <c r="A19" s="8">
        <v>1</v>
      </c>
      <c r="B19" s="9" t="s">
        <v>95</v>
      </c>
      <c r="C19" s="9"/>
      <c r="D19" s="9"/>
      <c r="E19" s="9"/>
      <c r="F19" s="10">
        <f>E19*D19</f>
        <v>0</v>
      </c>
      <c r="G19" s="10">
        <f>F19*0.24</f>
        <v>0</v>
      </c>
      <c r="H19" s="15">
        <f>F19+G19</f>
        <v>0</v>
      </c>
      <c r="I19" s="26"/>
    </row>
    <row r="20" spans="1:12" ht="22.5" customHeight="1" x14ac:dyDescent="0.25">
      <c r="A20" s="8">
        <v>2</v>
      </c>
      <c r="B20" s="9" t="s">
        <v>96</v>
      </c>
      <c r="C20" s="9"/>
      <c r="D20" s="9"/>
      <c r="F20" s="10">
        <f t="shared" ref="F20:F24" si="1">E20*D20</f>
        <v>0</v>
      </c>
      <c r="G20" s="10">
        <f t="shared" ref="G20:G24" si="2">F20*0.24</f>
        <v>0</v>
      </c>
      <c r="H20" s="15">
        <f t="shared" ref="H20:H24" si="3">F20+G20</f>
        <v>0</v>
      </c>
      <c r="I20" s="26"/>
    </row>
    <row r="21" spans="1:12" ht="26.25" customHeight="1" x14ac:dyDescent="0.25">
      <c r="A21" s="3">
        <v>3</v>
      </c>
      <c r="B21" s="4" t="s">
        <v>97</v>
      </c>
      <c r="C21" s="9"/>
      <c r="D21" s="9"/>
      <c r="E21" s="9"/>
      <c r="F21" s="10">
        <f t="shared" si="1"/>
        <v>0</v>
      </c>
      <c r="G21" s="10">
        <f t="shared" si="2"/>
        <v>0</v>
      </c>
      <c r="H21" s="15">
        <f t="shared" si="3"/>
        <v>0</v>
      </c>
      <c r="I21" s="26"/>
    </row>
    <row r="22" spans="1:12" ht="29.25" customHeight="1" x14ac:dyDescent="0.25">
      <c r="A22" s="3">
        <v>4</v>
      </c>
      <c r="B22" s="4" t="s">
        <v>98</v>
      </c>
      <c r="C22" s="9"/>
      <c r="D22" s="9"/>
      <c r="E22" s="9"/>
      <c r="F22" s="10">
        <f t="shared" si="1"/>
        <v>0</v>
      </c>
      <c r="G22" s="10">
        <f t="shared" si="2"/>
        <v>0</v>
      </c>
      <c r="H22" s="15">
        <f t="shared" si="3"/>
        <v>0</v>
      </c>
      <c r="I22" s="26"/>
    </row>
    <row r="23" spans="1:12" ht="22.5" customHeight="1" x14ac:dyDescent="0.25">
      <c r="A23" s="3">
        <v>5</v>
      </c>
      <c r="B23" s="4" t="s">
        <v>99</v>
      </c>
      <c r="C23" s="9"/>
      <c r="D23" s="9"/>
      <c r="E23" s="9"/>
      <c r="F23" s="10">
        <f t="shared" si="1"/>
        <v>0</v>
      </c>
      <c r="G23" s="10">
        <f t="shared" si="2"/>
        <v>0</v>
      </c>
      <c r="H23" s="15">
        <f t="shared" si="3"/>
        <v>0</v>
      </c>
      <c r="I23" s="26"/>
    </row>
    <row r="24" spans="1:12" ht="22.5" customHeight="1" x14ac:dyDescent="0.25">
      <c r="A24" s="3">
        <v>6</v>
      </c>
      <c r="B24" s="4"/>
      <c r="C24" s="9"/>
      <c r="D24" s="9"/>
      <c r="E24" s="9"/>
      <c r="F24" s="10">
        <f t="shared" si="1"/>
        <v>0</v>
      </c>
      <c r="G24" s="10">
        <f t="shared" si="2"/>
        <v>0</v>
      </c>
      <c r="H24" s="15">
        <f t="shared" si="3"/>
        <v>0</v>
      </c>
      <c r="I24" s="26"/>
    </row>
    <row r="25" spans="1:12" ht="31.5" customHeight="1" x14ac:dyDescent="0.25">
      <c r="A25" s="42" t="s">
        <v>25</v>
      </c>
      <c r="B25" s="52" t="s">
        <v>16</v>
      </c>
      <c r="C25" s="52"/>
      <c r="D25" s="52"/>
      <c r="E25" s="52"/>
      <c r="F25" s="53">
        <f>D25*E25</f>
        <v>0</v>
      </c>
      <c r="G25" s="53">
        <f>F25*0.24</f>
        <v>0</v>
      </c>
      <c r="H25" s="53">
        <f>F25+G25</f>
        <v>0</v>
      </c>
      <c r="I25" s="53"/>
      <c r="L25" s="18"/>
    </row>
    <row r="26" spans="1:12" ht="35.25" customHeight="1" x14ac:dyDescent="0.25">
      <c r="A26" s="99"/>
      <c r="B26" s="100" t="s">
        <v>94</v>
      </c>
      <c r="C26" s="100"/>
      <c r="D26" s="100"/>
      <c r="E26" s="100"/>
      <c r="F26" s="102">
        <f>F18+F25</f>
        <v>0</v>
      </c>
      <c r="G26" s="102">
        <f t="shared" ref="G26:H26" si="4">G18+G25</f>
        <v>0</v>
      </c>
      <c r="H26" s="102">
        <f t="shared" si="4"/>
        <v>0</v>
      </c>
      <c r="I26" s="102">
        <f t="shared" ref="I26" si="5">I18+I25</f>
        <v>0</v>
      </c>
    </row>
    <row r="27" spans="1:12" ht="26.45" customHeight="1" x14ac:dyDescent="0.25">
      <c r="A27" s="54" t="s">
        <v>162</v>
      </c>
      <c r="B27" s="247" t="s">
        <v>182</v>
      </c>
      <c r="C27" s="247"/>
      <c r="D27" s="247"/>
    </row>
    <row r="28" spans="1:12" ht="22.5" customHeight="1" x14ac:dyDescent="0.25"/>
    <row r="29" spans="1:12" x14ac:dyDescent="0.25">
      <c r="A29" s="212"/>
      <c r="B29" s="212"/>
      <c r="C29" s="12"/>
      <c r="D29" s="12"/>
      <c r="E29" s="12"/>
      <c r="F29" s="12"/>
      <c r="G29" s="12"/>
    </row>
    <row r="30" spans="1:12" x14ac:dyDescent="0.25">
      <c r="A30" s="212"/>
      <c r="B30" s="212"/>
      <c r="C30" s="12"/>
      <c r="D30" s="12"/>
      <c r="E30" s="12"/>
      <c r="F30" s="12"/>
      <c r="G30" s="12"/>
    </row>
    <row r="31" spans="1:12" x14ac:dyDescent="0.25">
      <c r="A31" s="212"/>
      <c r="B31" s="212"/>
      <c r="C31" s="12"/>
      <c r="D31" s="12"/>
      <c r="E31" s="12"/>
      <c r="F31" s="12"/>
      <c r="G31" s="12"/>
    </row>
  </sheetData>
  <mergeCells count="20">
    <mergeCell ref="A5:I5"/>
    <mergeCell ref="A6:I6"/>
    <mergeCell ref="A7:I7"/>
    <mergeCell ref="A29:B29"/>
    <mergeCell ref="A30:B30"/>
    <mergeCell ref="A8:I8"/>
    <mergeCell ref="A11:B11"/>
    <mergeCell ref="A12:B12"/>
    <mergeCell ref="A13:B13"/>
    <mergeCell ref="A10:B10"/>
    <mergeCell ref="A9:H9"/>
    <mergeCell ref="C10:I10"/>
    <mergeCell ref="C11:I11"/>
    <mergeCell ref="C12:I12"/>
    <mergeCell ref="C13:I13"/>
    <mergeCell ref="A31:B31"/>
    <mergeCell ref="A14:B14"/>
    <mergeCell ref="A16:I16"/>
    <mergeCell ref="B27:D27"/>
    <mergeCell ref="C14:I14"/>
  </mergeCells>
  <pageMargins left="0.70866141732283472" right="0.70866141732283472" top="0.74803149606299213" bottom="0.74803149606299213"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D102-FA8E-47D6-AA4F-336D1A0E7F42}">
  <dimension ref="A1:I18"/>
  <sheetViews>
    <sheetView workbookViewId="0">
      <selection activeCell="A18" sqref="A18:I18"/>
    </sheetView>
  </sheetViews>
  <sheetFormatPr defaultRowHeight="15" x14ac:dyDescent="0.25"/>
  <sheetData>
    <row r="1" spans="1:9" s="11" customFormat="1" x14ac:dyDescent="0.25"/>
    <row r="2" spans="1:9" s="11" customFormat="1" x14ac:dyDescent="0.25"/>
    <row r="3" spans="1:9" s="11" customFormat="1" x14ac:dyDescent="0.25"/>
    <row r="4" spans="1:9" s="11" customFormat="1" x14ac:dyDescent="0.25"/>
    <row r="5" spans="1:9" s="16" customFormat="1" ht="26.25" customHeight="1" x14ac:dyDescent="0.25">
      <c r="A5" s="201" t="s">
        <v>86</v>
      </c>
      <c r="B5" s="201"/>
      <c r="C5" s="201"/>
      <c r="D5" s="201"/>
      <c r="E5" s="201"/>
      <c r="F5" s="201"/>
      <c r="G5" s="201"/>
      <c r="H5" s="201"/>
      <c r="I5" s="201"/>
    </row>
    <row r="6" spans="1:9" s="16" customFormat="1" ht="50.25" customHeight="1" x14ac:dyDescent="0.25">
      <c r="A6" s="202" t="s">
        <v>87</v>
      </c>
      <c r="B6" s="202"/>
      <c r="C6" s="202"/>
      <c r="D6" s="202"/>
      <c r="E6" s="202"/>
      <c r="F6" s="202"/>
      <c r="G6" s="202"/>
      <c r="H6" s="202"/>
      <c r="I6" s="202"/>
    </row>
    <row r="7" spans="1:9" s="16" customFormat="1" ht="36" customHeight="1" x14ac:dyDescent="0.25">
      <c r="A7" s="202" t="s">
        <v>207</v>
      </c>
      <c r="B7" s="202"/>
      <c r="C7" s="202"/>
      <c r="D7" s="202"/>
      <c r="E7" s="202"/>
      <c r="F7" s="202"/>
      <c r="G7" s="202"/>
      <c r="H7" s="202"/>
      <c r="I7" s="202"/>
    </row>
    <row r="8" spans="1:9" s="16" customFormat="1" ht="27" customHeight="1" x14ac:dyDescent="0.25">
      <c r="A8" s="202" t="s">
        <v>197</v>
      </c>
      <c r="B8" s="202"/>
      <c r="C8" s="202"/>
      <c r="D8" s="202"/>
      <c r="E8" s="202"/>
      <c r="F8" s="202"/>
      <c r="G8" s="202"/>
      <c r="H8" s="202"/>
      <c r="I8" s="202"/>
    </row>
    <row r="9" spans="1:9" s="17" customFormat="1" ht="13.5" thickBot="1" x14ac:dyDescent="0.3">
      <c r="A9" s="231"/>
      <c r="B9" s="231"/>
      <c r="C9" s="231"/>
      <c r="D9" s="231"/>
      <c r="E9" s="231"/>
      <c r="F9" s="231"/>
      <c r="G9" s="231"/>
      <c r="H9" s="231"/>
    </row>
    <row r="10" spans="1:9" s="17" customFormat="1" ht="15" customHeight="1" x14ac:dyDescent="0.25">
      <c r="A10" s="238" t="s">
        <v>88</v>
      </c>
      <c r="B10" s="224"/>
      <c r="C10" s="259"/>
      <c r="D10" s="259"/>
      <c r="E10" s="259"/>
      <c r="F10" s="259"/>
      <c r="G10" s="259"/>
      <c r="H10" s="259"/>
      <c r="I10" s="260"/>
    </row>
    <row r="11" spans="1:9" s="17" customFormat="1" ht="32.25" customHeight="1" x14ac:dyDescent="0.25">
      <c r="A11" s="268" t="s">
        <v>89</v>
      </c>
      <c r="B11" s="226"/>
      <c r="C11" s="261"/>
      <c r="D11" s="261"/>
      <c r="E11" s="261"/>
      <c r="F11" s="261"/>
      <c r="G11" s="261"/>
      <c r="H11" s="261"/>
      <c r="I11" s="262"/>
    </row>
    <row r="12" spans="1:9" s="17" customFormat="1" ht="23.25" customHeight="1" x14ac:dyDescent="0.25">
      <c r="A12" s="268" t="s">
        <v>83</v>
      </c>
      <c r="B12" s="226"/>
      <c r="C12" s="261"/>
      <c r="D12" s="261"/>
      <c r="E12" s="261"/>
      <c r="F12" s="261"/>
      <c r="G12" s="261"/>
      <c r="H12" s="261"/>
      <c r="I12" s="262"/>
    </row>
    <row r="13" spans="1:9" s="17" customFormat="1" ht="19.5" customHeight="1" x14ac:dyDescent="0.25">
      <c r="A13" s="268" t="s">
        <v>84</v>
      </c>
      <c r="B13" s="226"/>
      <c r="C13" s="261"/>
      <c r="D13" s="261"/>
      <c r="E13" s="261"/>
      <c r="F13" s="261"/>
      <c r="G13" s="261"/>
      <c r="H13" s="261"/>
      <c r="I13" s="262"/>
    </row>
    <row r="14" spans="1:9" s="17" customFormat="1" ht="27.75" customHeight="1" thickBot="1" x14ac:dyDescent="0.3">
      <c r="A14" s="264" t="s">
        <v>85</v>
      </c>
      <c r="B14" s="218"/>
      <c r="C14" s="257"/>
      <c r="D14" s="257"/>
      <c r="E14" s="257"/>
      <c r="F14" s="257"/>
      <c r="G14" s="257"/>
      <c r="H14" s="257"/>
      <c r="I14" s="258"/>
    </row>
    <row r="15" spans="1:9" s="17" customFormat="1" ht="20.25" customHeight="1" thickBot="1" x14ac:dyDescent="0.3">
      <c r="A15" s="19"/>
      <c r="B15" s="19"/>
      <c r="C15" s="19"/>
      <c r="D15" s="19"/>
      <c r="E15" s="19"/>
      <c r="F15" s="19"/>
      <c r="G15" s="19"/>
      <c r="H15" s="20"/>
    </row>
    <row r="16" spans="1:9" ht="31.5" customHeight="1" thickBot="1" x14ac:dyDescent="0.3">
      <c r="A16" s="265" t="s">
        <v>232</v>
      </c>
      <c r="B16" s="266"/>
      <c r="C16" s="266"/>
      <c r="D16" s="266"/>
      <c r="E16" s="266"/>
      <c r="F16" s="266"/>
      <c r="G16" s="266"/>
      <c r="H16" s="266"/>
      <c r="I16" s="267"/>
    </row>
    <row r="18" spans="1:9" ht="44.25" customHeight="1" x14ac:dyDescent="0.25">
      <c r="A18" s="263" t="s">
        <v>215</v>
      </c>
      <c r="B18" s="263"/>
      <c r="C18" s="263"/>
      <c r="D18" s="263"/>
      <c r="E18" s="263"/>
      <c r="F18" s="263"/>
      <c r="G18" s="263"/>
      <c r="H18" s="263"/>
      <c r="I18" s="263"/>
    </row>
  </sheetData>
  <mergeCells count="17">
    <mergeCell ref="C13:I13"/>
    <mergeCell ref="A18:I18"/>
    <mergeCell ref="A10:B10"/>
    <mergeCell ref="C10:I10"/>
    <mergeCell ref="A5:I5"/>
    <mergeCell ref="A6:I6"/>
    <mergeCell ref="A7:I7"/>
    <mergeCell ref="A8:I8"/>
    <mergeCell ref="A9:H9"/>
    <mergeCell ref="A14:B14"/>
    <mergeCell ref="C14:I14"/>
    <mergeCell ref="A16:I16"/>
    <mergeCell ref="A11:B11"/>
    <mergeCell ref="C11:I11"/>
    <mergeCell ref="A12:B12"/>
    <mergeCell ref="C12:I12"/>
    <mergeCell ref="A13:B1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5"/>
  <sheetViews>
    <sheetView tabSelected="1" topLeftCell="A13" zoomScaleNormal="100" workbookViewId="0">
      <selection activeCell="A32" sqref="A32:L32"/>
    </sheetView>
  </sheetViews>
  <sheetFormatPr defaultColWidth="9.140625" defaultRowHeight="15" x14ac:dyDescent="0.25"/>
  <cols>
    <col min="1" max="1" width="4.140625" style="2" bestFit="1" customWidth="1"/>
    <col min="2" max="2" width="9.140625" style="2"/>
    <col min="3" max="3" width="43.28515625" style="1" customWidth="1"/>
    <col min="4" max="4" width="10.140625" style="1" customWidth="1"/>
    <col min="5" max="5" width="11.5703125" style="1" customWidth="1"/>
    <col min="6" max="6" width="11.140625" style="1" customWidth="1"/>
    <col min="7" max="11" width="9.140625" style="1"/>
    <col min="12" max="12" width="10.28515625" style="1" customWidth="1"/>
    <col min="13" max="16384" width="9.140625" style="1"/>
  </cols>
  <sheetData>
    <row r="1" spans="1:12" s="11" customFormat="1" x14ac:dyDescent="0.25"/>
    <row r="2" spans="1:12" s="11" customFormat="1" x14ac:dyDescent="0.25"/>
    <row r="3" spans="1:12" s="11" customFormat="1" x14ac:dyDescent="0.25"/>
    <row r="4" spans="1:12" s="11" customFormat="1" x14ac:dyDescent="0.25"/>
    <row r="5" spans="1:12" s="16" customFormat="1" ht="26.25" customHeight="1" x14ac:dyDescent="0.25">
      <c r="A5" s="201" t="s">
        <v>86</v>
      </c>
      <c r="B5" s="201"/>
      <c r="C5" s="201"/>
      <c r="D5" s="201"/>
      <c r="E5" s="201"/>
      <c r="F5" s="201"/>
      <c r="G5" s="201"/>
      <c r="H5" s="201"/>
      <c r="I5" s="201"/>
      <c r="J5" s="201"/>
      <c r="K5" s="201"/>
      <c r="L5" s="201"/>
    </row>
    <row r="6" spans="1:12" s="16" customFormat="1" ht="33.75" customHeight="1" x14ac:dyDescent="0.25">
      <c r="A6" s="273" t="s">
        <v>87</v>
      </c>
      <c r="B6" s="273"/>
      <c r="C6" s="273"/>
      <c r="D6" s="273"/>
      <c r="E6" s="273"/>
      <c r="F6" s="273"/>
      <c r="G6" s="273"/>
      <c r="H6" s="273"/>
      <c r="I6" s="273"/>
      <c r="J6" s="273"/>
      <c r="K6" s="273"/>
      <c r="L6" s="273"/>
    </row>
    <row r="7" spans="1:12" s="16" customFormat="1" ht="22.5" customHeight="1" x14ac:dyDescent="0.25">
      <c r="A7" s="202" t="s">
        <v>203</v>
      </c>
      <c r="B7" s="202"/>
      <c r="C7" s="202"/>
      <c r="D7" s="202"/>
      <c r="E7" s="202"/>
      <c r="F7" s="202"/>
      <c r="G7" s="202"/>
      <c r="H7" s="202"/>
      <c r="I7" s="202"/>
      <c r="J7" s="202"/>
      <c r="K7" s="202"/>
      <c r="L7" s="202"/>
    </row>
    <row r="8" spans="1:12" s="16" customFormat="1" ht="14.25" customHeight="1" x14ac:dyDescent="0.25">
      <c r="A8" s="202" t="s">
        <v>198</v>
      </c>
      <c r="B8" s="202"/>
      <c r="C8" s="202"/>
      <c r="D8" s="202"/>
      <c r="E8" s="202"/>
      <c r="F8" s="202"/>
      <c r="G8" s="202"/>
      <c r="H8" s="202"/>
      <c r="I8" s="202"/>
      <c r="J8" s="202"/>
      <c r="K8" s="202"/>
      <c r="L8" s="202"/>
    </row>
    <row r="9" spans="1:12" s="16" customFormat="1" ht="11.25" customHeight="1" thickBot="1" x14ac:dyDescent="0.3">
      <c r="A9" s="63"/>
      <c r="B9" s="63"/>
      <c r="C9" s="63"/>
      <c r="D9" s="63"/>
      <c r="E9" s="63"/>
      <c r="F9" s="63"/>
      <c r="G9" s="63"/>
      <c r="H9" s="63"/>
      <c r="I9" s="63"/>
      <c r="J9" s="63"/>
      <c r="K9" s="63"/>
      <c r="L9" s="63"/>
    </row>
    <row r="10" spans="1:12" s="17" customFormat="1" ht="15" customHeight="1" x14ac:dyDescent="0.25">
      <c r="A10" s="274" t="s">
        <v>88</v>
      </c>
      <c r="B10" s="275"/>
      <c r="C10" s="275"/>
      <c r="D10" s="236"/>
      <c r="E10" s="236"/>
      <c r="F10" s="236"/>
      <c r="G10" s="236"/>
      <c r="H10" s="236"/>
      <c r="I10" s="236"/>
      <c r="J10" s="236"/>
      <c r="K10" s="236"/>
      <c r="L10" s="237"/>
    </row>
    <row r="11" spans="1:12" s="17" customFormat="1" ht="12.75" customHeight="1" x14ac:dyDescent="0.25">
      <c r="A11" s="271" t="s">
        <v>89</v>
      </c>
      <c r="B11" s="272"/>
      <c r="C11" s="272"/>
      <c r="D11" s="232"/>
      <c r="E11" s="232"/>
      <c r="F11" s="232"/>
      <c r="G11" s="232"/>
      <c r="H11" s="232"/>
      <c r="I11" s="232"/>
      <c r="J11" s="232"/>
      <c r="K11" s="232"/>
      <c r="L11" s="233"/>
    </row>
    <row r="12" spans="1:12" s="17" customFormat="1" ht="17.25" customHeight="1" x14ac:dyDescent="0.25">
      <c r="A12" s="271" t="s">
        <v>83</v>
      </c>
      <c r="B12" s="272"/>
      <c r="C12" s="272"/>
      <c r="D12" s="232"/>
      <c r="E12" s="232"/>
      <c r="F12" s="232"/>
      <c r="G12" s="232"/>
      <c r="H12" s="232"/>
      <c r="I12" s="232"/>
      <c r="J12" s="232"/>
      <c r="K12" s="232"/>
      <c r="L12" s="233"/>
    </row>
    <row r="13" spans="1:12" s="17" customFormat="1" ht="19.5" customHeight="1" x14ac:dyDescent="0.25">
      <c r="A13" s="271" t="s">
        <v>84</v>
      </c>
      <c r="B13" s="272"/>
      <c r="C13" s="272"/>
      <c r="D13" s="232"/>
      <c r="E13" s="232"/>
      <c r="F13" s="232"/>
      <c r="G13" s="232"/>
      <c r="H13" s="232"/>
      <c r="I13" s="232"/>
      <c r="J13" s="232"/>
      <c r="K13" s="232"/>
      <c r="L13" s="233"/>
    </row>
    <row r="14" spans="1:12" s="17" customFormat="1" ht="20.25" customHeight="1" thickBot="1" x14ac:dyDescent="0.3">
      <c r="A14" s="269" t="s">
        <v>85</v>
      </c>
      <c r="B14" s="270"/>
      <c r="C14" s="270"/>
      <c r="D14" s="234"/>
      <c r="E14" s="234"/>
      <c r="F14" s="234"/>
      <c r="G14" s="234"/>
      <c r="H14" s="234"/>
      <c r="I14" s="234"/>
      <c r="J14" s="234"/>
      <c r="K14" s="234"/>
      <c r="L14" s="235"/>
    </row>
    <row r="16" spans="1:12" ht="32.25" customHeight="1" x14ac:dyDescent="0.25">
      <c r="A16" s="278" t="s">
        <v>0</v>
      </c>
      <c r="B16" s="278"/>
      <c r="C16" s="278"/>
      <c r="D16" s="278"/>
      <c r="E16" s="278"/>
      <c r="F16" s="278"/>
      <c r="G16" s="278"/>
      <c r="H16" s="278"/>
      <c r="I16" s="278"/>
      <c r="J16" s="278"/>
      <c r="K16" s="278"/>
      <c r="L16" s="278"/>
    </row>
    <row r="17" spans="1:12" ht="20.25" customHeight="1" x14ac:dyDescent="0.25">
      <c r="A17" s="279" t="s">
        <v>1</v>
      </c>
      <c r="B17" s="282" t="s">
        <v>17</v>
      </c>
      <c r="C17" s="280" t="s">
        <v>28</v>
      </c>
      <c r="D17" s="280" t="s">
        <v>2</v>
      </c>
      <c r="E17" s="280" t="s">
        <v>229</v>
      </c>
      <c r="F17" s="280" t="s">
        <v>228</v>
      </c>
      <c r="G17" s="281" t="s">
        <v>230</v>
      </c>
      <c r="H17" s="281"/>
      <c r="I17" s="281"/>
      <c r="J17" s="281"/>
      <c r="K17" s="281"/>
      <c r="L17" s="281"/>
    </row>
    <row r="18" spans="1:12" ht="69" customHeight="1" x14ac:dyDescent="0.25">
      <c r="A18" s="279"/>
      <c r="B18" s="282"/>
      <c r="C18" s="280"/>
      <c r="D18" s="280"/>
      <c r="E18" s="280"/>
      <c r="F18" s="280"/>
      <c r="G18" s="128" t="s">
        <v>3</v>
      </c>
      <c r="H18" s="128" t="s">
        <v>4</v>
      </c>
      <c r="I18" s="128" t="s">
        <v>5</v>
      </c>
      <c r="J18" s="128" t="s">
        <v>6</v>
      </c>
      <c r="K18" s="127" t="s">
        <v>7</v>
      </c>
      <c r="L18" s="127" t="s">
        <v>8</v>
      </c>
    </row>
    <row r="19" spans="1:12" ht="37.5" customHeight="1" x14ac:dyDescent="0.25">
      <c r="A19" s="3">
        <v>1</v>
      </c>
      <c r="B19" s="118" t="s">
        <v>18</v>
      </c>
      <c r="C19" s="4" t="s">
        <v>194</v>
      </c>
      <c r="D19" s="5"/>
      <c r="E19" s="6"/>
      <c r="F19" s="7" t="e">
        <f>D19/$D$29</f>
        <v>#DIV/0!</v>
      </c>
      <c r="G19" s="55"/>
      <c r="H19" s="55"/>
      <c r="I19" s="55"/>
      <c r="J19" s="55"/>
      <c r="K19" s="55"/>
      <c r="L19" s="55"/>
    </row>
    <row r="20" spans="1:12" ht="30" x14ac:dyDescent="0.25">
      <c r="A20" s="3">
        <v>2</v>
      </c>
      <c r="B20" s="118" t="s">
        <v>20</v>
      </c>
      <c r="C20" s="4" t="s">
        <v>237</v>
      </c>
      <c r="D20" s="5"/>
      <c r="E20" s="6"/>
      <c r="F20" s="7" t="e">
        <f t="shared" ref="F20:F29" si="0">D20/$D$29</f>
        <v>#DIV/0!</v>
      </c>
      <c r="G20" s="56"/>
      <c r="H20" s="56"/>
      <c r="I20" s="56"/>
      <c r="J20" s="56"/>
      <c r="K20" s="55"/>
      <c r="L20" s="55"/>
    </row>
    <row r="21" spans="1:12" ht="22.15" customHeight="1" x14ac:dyDescent="0.25">
      <c r="A21" s="3">
        <v>3</v>
      </c>
      <c r="B21" s="118" t="s">
        <v>21</v>
      </c>
      <c r="C21" s="4" t="s">
        <v>10</v>
      </c>
      <c r="D21" s="5"/>
      <c r="E21" s="6"/>
      <c r="F21" s="7" t="e">
        <f t="shared" si="0"/>
        <v>#DIV/0!</v>
      </c>
      <c r="G21" s="56"/>
      <c r="H21" s="56"/>
      <c r="I21" s="56"/>
      <c r="J21" s="56"/>
      <c r="K21" s="55"/>
      <c r="L21" s="55"/>
    </row>
    <row r="22" spans="1:12" ht="22.15" customHeight="1" x14ac:dyDescent="0.25">
      <c r="A22" s="3">
        <v>4</v>
      </c>
      <c r="B22" s="118" t="s">
        <v>22</v>
      </c>
      <c r="C22" s="4" t="s">
        <v>11</v>
      </c>
      <c r="D22" s="5"/>
      <c r="E22" s="6"/>
      <c r="F22" s="7" t="e">
        <f t="shared" si="0"/>
        <v>#DIV/0!</v>
      </c>
      <c r="G22" s="55"/>
      <c r="H22" s="55"/>
      <c r="I22" s="55"/>
      <c r="J22" s="55"/>
      <c r="K22" s="55"/>
      <c r="L22" s="55"/>
    </row>
    <row r="23" spans="1:12" ht="22.15" customHeight="1" x14ac:dyDescent="0.25">
      <c r="A23" s="3">
        <v>5</v>
      </c>
      <c r="B23" s="118" t="s">
        <v>23</v>
      </c>
      <c r="C23" s="4" t="s">
        <v>12</v>
      </c>
      <c r="D23" s="5"/>
      <c r="E23" s="6"/>
      <c r="F23" s="7" t="e">
        <f t="shared" si="0"/>
        <v>#DIV/0!</v>
      </c>
      <c r="G23" s="55"/>
      <c r="H23" s="55"/>
      <c r="I23" s="55"/>
      <c r="J23" s="55"/>
      <c r="K23" s="55"/>
      <c r="L23" s="55"/>
    </row>
    <row r="24" spans="1:12" ht="60" x14ac:dyDescent="0.25">
      <c r="A24" s="3">
        <v>6</v>
      </c>
      <c r="B24" s="118" t="s">
        <v>19</v>
      </c>
      <c r="C24" s="4" t="s">
        <v>195</v>
      </c>
      <c r="D24" s="5"/>
      <c r="E24" s="6"/>
      <c r="F24" s="7" t="e">
        <f t="shared" si="0"/>
        <v>#DIV/0!</v>
      </c>
      <c r="G24" s="55"/>
      <c r="H24" s="55"/>
      <c r="I24" s="55"/>
      <c r="J24" s="55"/>
      <c r="K24" s="55"/>
      <c r="L24" s="55"/>
    </row>
    <row r="25" spans="1:12" ht="20.45" customHeight="1" x14ac:dyDescent="0.25">
      <c r="A25" s="3">
        <v>7</v>
      </c>
      <c r="B25" s="118" t="s">
        <v>26</v>
      </c>
      <c r="C25" s="64" t="s">
        <v>14</v>
      </c>
      <c r="D25" s="5"/>
      <c r="E25" s="6"/>
      <c r="F25" s="7" t="e">
        <f t="shared" si="0"/>
        <v>#DIV/0!</v>
      </c>
      <c r="G25" s="55"/>
      <c r="H25" s="55"/>
      <c r="I25" s="55"/>
      <c r="J25" s="55"/>
      <c r="K25" s="55"/>
      <c r="L25" s="55"/>
    </row>
    <row r="26" spans="1:12" ht="20.45" customHeight="1" x14ac:dyDescent="0.25">
      <c r="A26" s="3">
        <v>8</v>
      </c>
      <c r="B26" s="118" t="s">
        <v>27</v>
      </c>
      <c r="C26" s="4" t="s">
        <v>15</v>
      </c>
      <c r="D26" s="5"/>
      <c r="E26" s="6"/>
      <c r="F26" s="7" t="e">
        <f t="shared" si="0"/>
        <v>#DIV/0!</v>
      </c>
      <c r="G26" s="55"/>
      <c r="H26" s="55"/>
      <c r="I26" s="55"/>
      <c r="J26" s="55"/>
      <c r="K26" s="55"/>
      <c r="L26" s="55"/>
    </row>
    <row r="27" spans="1:12" ht="60" x14ac:dyDescent="0.25">
      <c r="A27" s="3">
        <v>9</v>
      </c>
      <c r="B27" s="118" t="s">
        <v>24</v>
      </c>
      <c r="C27" s="4" t="s">
        <v>196</v>
      </c>
      <c r="D27" s="5"/>
      <c r="E27" s="6"/>
      <c r="F27" s="7" t="e">
        <f t="shared" si="0"/>
        <v>#DIV/0!</v>
      </c>
      <c r="G27" s="55"/>
      <c r="H27" s="55"/>
      <c r="I27" s="55"/>
      <c r="J27" s="55"/>
      <c r="K27" s="55"/>
      <c r="L27" s="55"/>
    </row>
    <row r="28" spans="1:12" ht="45" x14ac:dyDescent="0.25">
      <c r="A28" s="3">
        <v>10</v>
      </c>
      <c r="B28" s="118" t="s">
        <v>25</v>
      </c>
      <c r="C28" s="4" t="s">
        <v>193</v>
      </c>
      <c r="D28" s="5"/>
      <c r="E28" s="6"/>
      <c r="F28" s="7" t="e">
        <f t="shared" si="0"/>
        <v>#DIV/0!</v>
      </c>
      <c r="G28" s="55"/>
      <c r="H28" s="55"/>
      <c r="I28" s="55"/>
      <c r="J28" s="55"/>
      <c r="K28" s="55"/>
      <c r="L28" s="55"/>
    </row>
    <row r="29" spans="1:12" ht="30" x14ac:dyDescent="0.25">
      <c r="A29" s="112"/>
      <c r="B29" s="112"/>
      <c r="C29" s="113" t="s">
        <v>222</v>
      </c>
      <c r="D29" s="114">
        <f>SUM(D19:D28)</f>
        <v>0</v>
      </c>
      <c r="E29" s="114">
        <f t="shared" ref="E29" si="1">SUM(E19:E28)</f>
        <v>0</v>
      </c>
      <c r="F29" s="115" t="e">
        <f t="shared" si="0"/>
        <v>#DIV/0!</v>
      </c>
      <c r="G29" s="116"/>
      <c r="H29" s="116"/>
      <c r="I29" s="116"/>
      <c r="J29" s="116"/>
      <c r="K29" s="117"/>
      <c r="L29" s="117"/>
    </row>
    <row r="30" spans="1:12" ht="8.4499999999999993" customHeight="1" x14ac:dyDescent="0.25"/>
    <row r="31" spans="1:12" ht="23.25" customHeight="1" x14ac:dyDescent="0.25">
      <c r="A31" s="283" t="s">
        <v>231</v>
      </c>
      <c r="B31" s="283"/>
      <c r="C31" s="283"/>
      <c r="D31" s="283"/>
      <c r="E31" s="283"/>
      <c r="F31" s="283"/>
      <c r="G31" s="283"/>
      <c r="H31" s="283"/>
      <c r="I31" s="283"/>
      <c r="J31" s="283"/>
      <c r="K31" s="283"/>
      <c r="L31" s="283"/>
    </row>
    <row r="32" spans="1:12" ht="33.75" customHeight="1" x14ac:dyDescent="0.25">
      <c r="A32" s="284" t="s">
        <v>238</v>
      </c>
      <c r="B32" s="284"/>
      <c r="C32" s="284"/>
      <c r="D32" s="284"/>
      <c r="E32" s="284"/>
      <c r="F32" s="284"/>
      <c r="G32" s="284"/>
      <c r="H32" s="284"/>
      <c r="I32" s="284"/>
      <c r="J32" s="284"/>
      <c r="K32" s="284"/>
      <c r="L32" s="284"/>
    </row>
    <row r="33" spans="1:12" ht="11.25" customHeight="1" x14ac:dyDescent="0.25">
      <c r="A33" s="285"/>
      <c r="B33" s="285"/>
      <c r="C33" s="285"/>
      <c r="D33" s="285"/>
      <c r="E33" s="285"/>
      <c r="F33" s="285"/>
      <c r="G33" s="285"/>
      <c r="H33" s="285"/>
      <c r="I33" s="285"/>
      <c r="J33" s="285"/>
      <c r="K33" s="285"/>
      <c r="L33" s="285"/>
    </row>
    <row r="34" spans="1:12" ht="8.25" customHeight="1" x14ac:dyDescent="0.25">
      <c r="A34" s="285"/>
      <c r="B34" s="285"/>
      <c r="C34" s="285"/>
      <c r="D34" s="285"/>
      <c r="E34" s="285"/>
      <c r="F34" s="285"/>
      <c r="G34" s="285"/>
      <c r="H34" s="285"/>
      <c r="I34" s="285"/>
      <c r="J34" s="285"/>
      <c r="K34" s="285"/>
      <c r="L34" s="285"/>
    </row>
    <row r="35" spans="1:12" ht="23.45" customHeight="1" x14ac:dyDescent="0.25">
      <c r="A35" s="276" t="s">
        <v>215</v>
      </c>
      <c r="B35" s="277"/>
      <c r="C35" s="277"/>
      <c r="D35" s="277"/>
      <c r="E35" s="277"/>
      <c r="F35" s="277"/>
      <c r="G35" s="277"/>
      <c r="H35" s="277"/>
      <c r="I35" s="277"/>
      <c r="J35" s="277"/>
      <c r="K35" s="277"/>
      <c r="L35" s="277"/>
    </row>
  </sheetData>
  <mergeCells count="27">
    <mergeCell ref="A35:L35"/>
    <mergeCell ref="A16:L16"/>
    <mergeCell ref="A17:A18"/>
    <mergeCell ref="D17:D18"/>
    <mergeCell ref="E17:E18"/>
    <mergeCell ref="G17:L17"/>
    <mergeCell ref="B17:B18"/>
    <mergeCell ref="F17:F18"/>
    <mergeCell ref="C17:C18"/>
    <mergeCell ref="A31:L31"/>
    <mergeCell ref="A32:L32"/>
    <mergeCell ref="A33:L33"/>
    <mergeCell ref="A34:L34"/>
    <mergeCell ref="A5:L5"/>
    <mergeCell ref="A6:L6"/>
    <mergeCell ref="A7:L7"/>
    <mergeCell ref="A8:L8"/>
    <mergeCell ref="A10:C10"/>
    <mergeCell ref="A14:C14"/>
    <mergeCell ref="D10:L10"/>
    <mergeCell ref="D11:L11"/>
    <mergeCell ref="D12:L12"/>
    <mergeCell ref="D13:L13"/>
    <mergeCell ref="D14:L14"/>
    <mergeCell ref="A11:C11"/>
    <mergeCell ref="A12:C12"/>
    <mergeCell ref="A13:C13"/>
  </mergeCells>
  <phoneticPr fontId="3" type="noConversion"/>
  <pageMargins left="0.39370078740157483" right="0.43307086614173229" top="0.43307086614173229" bottom="0.31496062992125984" header="0.31496062992125984" footer="0.15748031496062992"/>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7</vt:i4>
      </vt:variant>
      <vt:variant>
        <vt:lpstr>Καθορισμένες περιοχές</vt:lpstr>
      </vt:variant>
      <vt:variant>
        <vt:i4>3</vt:i4>
      </vt:variant>
    </vt:vector>
  </HeadingPairs>
  <TitlesOfParts>
    <vt:vector size="10" baseType="lpstr">
      <vt:lpstr>ΤΙΜΕΣ ΑΠΛΟΠΟΙΗΜΕΝΟΥ ΚΟΣΤΟΥΣ</vt:lpstr>
      <vt:lpstr>Π1. ΣΥΝΟΛ ΠΡΟΫΠ ΧΔΣ</vt:lpstr>
      <vt:lpstr>Π2. ΑΝΑΛ ΚΤΙΡΙΑΚΑ ΧΔΣ</vt:lpstr>
      <vt:lpstr>Π.3 ΑΝΑΛΥΤ.ΠΕΡΙΒ.ΧΩΡ.ΧΔΣ</vt:lpstr>
      <vt:lpstr>Π.4 ΕΚΔΗΛΩΣΕΙΣ</vt:lpstr>
      <vt:lpstr>Π.5 ΜΕΛΕΤΗΣ ΔΗΜ. ΣΥΜΒΑΣΗΣ</vt:lpstr>
      <vt:lpstr>Δ.5.1 ΣΥΓΚΕΝΤΡΩΤΙΚΟΣ</vt:lpstr>
      <vt:lpstr>'Δ.5.1 ΣΥΓΚΕΝΤΡΩΤΙΚΟΣ'!_Hlk193449644</vt:lpstr>
      <vt:lpstr>'Δ.5.1 ΣΥΓΚΕΝΤΡΩΤΙΚΟΣ'!Print_Titles</vt:lpstr>
      <vt:lpstr>'Π1. ΣΥΝΟΛ ΠΡΟΫΠ ΧΔΣ'!Print_Titles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ΑΜΑΛΙΑ ΤΑΒΛΑΔΩΡΑΚΗ</dc:creator>
  <cp:lastModifiedBy>Αναπτυξιακή Δωδεκανήσου</cp:lastModifiedBy>
  <cp:lastPrinted>2026-02-20T11:39:08Z</cp:lastPrinted>
  <dcterms:created xsi:type="dcterms:W3CDTF">2025-06-12T07:32:26Z</dcterms:created>
  <dcterms:modified xsi:type="dcterms:W3CDTF">2026-02-20T12:09:53Z</dcterms:modified>
</cp:coreProperties>
</file>